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3435" windowHeight="381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  <sheet name="Sheet1" sheetId="27" r:id="rId27"/>
  </sheets>
  <calcPr calcId="145621"/>
  <customWorkbookViews>
    <customWorkbookView name="Shu-Rong Yin - Personal View" guid="{36755EE3-F52E-4D4E-9A42-3A861C777B27}" mergeInterval="0" personalView="1" maximized="1" windowWidth="1596" windowHeight="655" tabRatio="881" activeSheetId="1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</customWorkbookViews>
</workbook>
</file>

<file path=xl/calcChain.xml><?xml version="1.0" encoding="utf-8"?>
<calcChain xmlns="http://schemas.openxmlformats.org/spreadsheetml/2006/main">
  <c r="F18" i="1" l="1"/>
  <c r="F17" i="1"/>
  <c r="F16" i="1"/>
  <c r="F15" i="1"/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F94" i="25" s="1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D63" i="25"/>
  <c r="C63" i="25"/>
  <c r="B63" i="25"/>
  <c r="E62" i="25"/>
  <c r="H62" i="25" s="1"/>
  <c r="D62" i="25"/>
  <c r="C62" i="25"/>
  <c r="B62" i="25"/>
  <c r="E61" i="25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D57" i="25"/>
  <c r="C57" i="25"/>
  <c r="B57" i="25"/>
  <c r="E56" i="25"/>
  <c r="H56" i="25" s="1"/>
  <c r="D56" i="25"/>
  <c r="C56" i="25"/>
  <c r="B56" i="25"/>
  <c r="E55" i="25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D31" i="25"/>
  <c r="C31" i="25"/>
  <c r="B31" i="25"/>
  <c r="E30" i="25"/>
  <c r="F30" i="25" s="1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5" s="1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5" s="1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5" s="1"/>
  <c r="H49" i="24"/>
  <c r="H47" i="23"/>
  <c r="H47" i="24"/>
  <c r="H39" i="23"/>
  <c r="H39" i="25" s="1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5" s="1"/>
  <c r="G97" i="24"/>
  <c r="G96" i="23"/>
  <c r="G96" i="24"/>
  <c r="G95" i="23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5" s="1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7" i="25" s="1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6" i="25" s="1"/>
  <c r="K67" i="23"/>
  <c r="K67" i="24"/>
  <c r="K68" i="23"/>
  <c r="K68" i="24"/>
  <c r="K69" i="23"/>
  <c r="K69" i="24"/>
  <c r="K71" i="23"/>
  <c r="K71" i="24"/>
  <c r="K73" i="23"/>
  <c r="K73" i="24"/>
  <c r="K74" i="23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1" i="25" s="1"/>
  <c r="K92" i="23"/>
  <c r="K92" i="24"/>
  <c r="K93" i="23"/>
  <c r="K93" i="24"/>
  <c r="K94" i="23"/>
  <c r="K94" i="24"/>
  <c r="K95" i="23"/>
  <c r="K95" i="24"/>
  <c r="K95" i="25" s="1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7" i="25" s="1"/>
  <c r="K138" i="23"/>
  <c r="K138" i="24"/>
  <c r="K139" i="23"/>
  <c r="K139" i="24"/>
  <c r="K140" i="23"/>
  <c r="K140" i="24"/>
  <c r="K141" i="23"/>
  <c r="K141" i="24"/>
  <c r="K142" i="23"/>
  <c r="K142" i="24"/>
  <c r="K143" i="23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7" i="25" s="1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4"/>
  <c r="I34" i="23"/>
  <c r="I34" i="24"/>
  <c r="I33" i="23"/>
  <c r="I33" i="24"/>
  <c r="I33" i="25" s="1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0" i="25" s="1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1" i="25" s="1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29" i="25" s="1"/>
  <c r="J130" i="23"/>
  <c r="J130" i="24"/>
  <c r="J131" i="23"/>
  <c r="J131" i="24"/>
  <c r="J132" i="23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39" i="25" s="1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L97" i="15"/>
  <c r="L73" i="15"/>
  <c r="L131" i="15"/>
  <c r="L132" i="15"/>
  <c r="L144" i="15"/>
  <c r="L146" i="15"/>
  <c r="L147" i="15"/>
  <c r="K147" i="15"/>
  <c r="J147" i="15"/>
  <c r="I147" i="15"/>
  <c r="H147" i="15"/>
  <c r="G147" i="15"/>
  <c r="F147" i="15"/>
  <c r="K146" i="15"/>
  <c r="J146" i="15"/>
  <c r="J151" i="15" s="1"/>
  <c r="J158" i="15" s="1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M129" i="14" s="1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M86" i="14" s="1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J153" i="14" s="1"/>
  <c r="J160" i="14" s="1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L5" i="14" s="1"/>
  <c r="D5" i="14"/>
  <c r="B5" i="14"/>
  <c r="C5" i="14"/>
  <c r="L73" i="17"/>
  <c r="L31" i="17"/>
  <c r="L27" i="17"/>
  <c r="L18" i="17"/>
  <c r="L7" i="17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F153" i="17" s="1"/>
  <c r="F160" i="17" s="1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H131" i="19" s="1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L31" i="19"/>
  <c r="L27" i="19"/>
  <c r="L18" i="19"/>
  <c r="L73" i="19"/>
  <c r="L7" i="19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F135" i="19" s="1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K77" i="19" s="1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L31" i="18"/>
  <c r="L27" i="18"/>
  <c r="L18" i="18"/>
  <c r="L7" i="18"/>
  <c r="L73" i="18"/>
  <c r="K147" i="18"/>
  <c r="J147" i="18"/>
  <c r="I147" i="18"/>
  <c r="H147" i="18"/>
  <c r="G147" i="18"/>
  <c r="F147" i="18"/>
  <c r="K146" i="18"/>
  <c r="J146" i="18"/>
  <c r="I146" i="18"/>
  <c r="H146" i="18"/>
  <c r="G146" i="18"/>
  <c r="G153" i="18" s="1"/>
  <c r="G160" i="18" s="1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I134" i="19" s="1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F153" i="21" s="1"/>
  <c r="F160" i="21" s="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M125" i="20" s="1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G154" i="20" s="1"/>
  <c r="G159" i="20" s="1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G153" i="23" s="1"/>
  <c r="G160" i="23" s="1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1" i="25" s="1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G143" i="24"/>
  <c r="G143" i="25" s="1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F13" i="25"/>
  <c r="F19" i="25"/>
  <c r="G13" i="25"/>
  <c r="H19" i="25"/>
  <c r="K118" i="19"/>
  <c r="O11" i="11"/>
  <c r="L23" i="11"/>
  <c r="N21" i="7" s="1"/>
  <c r="G124" i="19"/>
  <c r="H106" i="19"/>
  <c r="K103" i="19"/>
  <c r="K50" i="25"/>
  <c r="C23" i="11"/>
  <c r="C21" i="7" s="1"/>
  <c r="C10" i="3"/>
  <c r="D14" i="3"/>
  <c r="L6" i="12"/>
  <c r="N5" i="8" s="1"/>
  <c r="P13" i="7"/>
  <c r="K8" i="3"/>
  <c r="H28" i="10"/>
  <c r="M142" i="20"/>
  <c r="C16" i="3"/>
  <c r="C8" i="3"/>
  <c r="E14" i="4"/>
  <c r="I115" i="25"/>
  <c r="F10" i="3"/>
  <c r="H62" i="19"/>
  <c r="H14" i="3"/>
  <c r="F7" i="25"/>
  <c r="I133" i="25"/>
  <c r="G19" i="11"/>
  <c r="C19" i="11"/>
  <c r="L16" i="3"/>
  <c r="G7" i="25"/>
  <c r="H11" i="25"/>
  <c r="E13" i="7"/>
  <c r="I116" i="19"/>
  <c r="F11" i="25"/>
  <c r="J55" i="25"/>
  <c r="J132" i="25"/>
  <c r="I35" i="25"/>
  <c r="I119" i="19"/>
  <c r="I13" i="25"/>
  <c r="J42" i="25"/>
  <c r="F6" i="4"/>
  <c r="G16" i="3"/>
  <c r="C22" i="12"/>
  <c r="C21" i="8" s="1"/>
  <c r="K143" i="25"/>
  <c r="F9" i="25"/>
  <c r="F15" i="25"/>
  <c r="F21" i="25"/>
  <c r="F25" i="25"/>
  <c r="F33" i="25"/>
  <c r="F41" i="25"/>
  <c r="F43" i="25"/>
  <c r="H55" i="25"/>
  <c r="F57" i="25"/>
  <c r="F59" i="25"/>
  <c r="F61" i="25"/>
  <c r="H65" i="25"/>
  <c r="F69" i="25"/>
  <c r="F75" i="25"/>
  <c r="F87" i="25"/>
  <c r="F107" i="25"/>
  <c r="F14" i="4"/>
  <c r="F32" i="19"/>
  <c r="H37" i="25"/>
  <c r="G37" i="25"/>
  <c r="F37" i="25"/>
  <c r="F55" i="25"/>
  <c r="G55" i="25"/>
  <c r="G63" i="25"/>
  <c r="F63" i="25"/>
  <c r="H63" i="25"/>
  <c r="H73" i="25"/>
  <c r="G73" i="25"/>
  <c r="F73" i="25"/>
  <c r="H131" i="25"/>
  <c r="K16" i="3"/>
  <c r="E13" i="5"/>
  <c r="R13" i="5"/>
  <c r="H9" i="25"/>
  <c r="G15" i="25"/>
  <c r="H15" i="25"/>
  <c r="F29" i="25"/>
  <c r="G29" i="25"/>
  <c r="H29" i="25"/>
  <c r="H31" i="25"/>
  <c r="G31" i="25"/>
  <c r="F31" i="25"/>
  <c r="G41" i="25"/>
  <c r="H41" i="25"/>
  <c r="G67" i="25"/>
  <c r="H67" i="25"/>
  <c r="F67" i="25"/>
  <c r="I87" i="25"/>
  <c r="G87" i="25"/>
  <c r="H87" i="25"/>
  <c r="H143" i="25"/>
  <c r="C13" i="8"/>
  <c r="C13" i="5"/>
  <c r="R13" i="7"/>
  <c r="D13" i="7"/>
  <c r="I8" i="3"/>
  <c r="L19" i="11"/>
  <c r="I102" i="19"/>
  <c r="P5" i="7"/>
  <c r="I110" i="19"/>
  <c r="E16" i="3"/>
  <c r="K74" i="25"/>
  <c r="N13" i="5"/>
  <c r="N13" i="8"/>
  <c r="G35" i="25"/>
  <c r="F35" i="25"/>
  <c r="H61" i="25"/>
  <c r="G61" i="25"/>
  <c r="F113" i="25"/>
  <c r="G113" i="25"/>
  <c r="G115" i="25"/>
  <c r="H117" i="25"/>
  <c r="I121" i="25"/>
  <c r="H57" i="25"/>
  <c r="G57" i="25"/>
  <c r="F83" i="25"/>
  <c r="I83" i="25"/>
  <c r="H17" i="25"/>
  <c r="G71" i="25"/>
  <c r="H21" i="25"/>
  <c r="O5" i="7"/>
  <c r="G17" i="25"/>
  <c r="G25" i="25"/>
  <c r="G33" i="25"/>
  <c r="H45" i="25"/>
  <c r="G59" i="25"/>
  <c r="F65" i="25"/>
  <c r="J142" i="19"/>
  <c r="G113" i="19"/>
  <c r="G13" i="7"/>
  <c r="J8" i="3"/>
  <c r="G45" i="25"/>
  <c r="F45" i="25"/>
  <c r="H83" i="25"/>
  <c r="G83" i="25"/>
  <c r="G141" i="25"/>
  <c r="I141" i="25"/>
  <c r="G13" i="5"/>
  <c r="Q13" i="5"/>
  <c r="D6" i="4"/>
  <c r="D22" i="4" s="1"/>
  <c r="D16" i="3"/>
  <c r="F89" i="25"/>
  <c r="G5" i="25"/>
  <c r="H75" i="25"/>
  <c r="G75" i="25"/>
  <c r="I10" i="3"/>
  <c r="H27" i="10"/>
  <c r="R4" i="5"/>
  <c r="G21" i="4"/>
  <c r="C5" i="7"/>
  <c r="Q11" i="11"/>
  <c r="I23" i="25"/>
  <c r="G23" i="25"/>
  <c r="F71" i="25"/>
  <c r="F23" i="25"/>
  <c r="G43" i="25"/>
  <c r="H53" i="25"/>
  <c r="G69" i="25"/>
  <c r="G109" i="25"/>
  <c r="M25" i="20"/>
  <c r="F53" i="25"/>
  <c r="G89" i="25"/>
  <c r="G111" i="25"/>
  <c r="G28" i="19"/>
  <c r="F106" i="19"/>
  <c r="G106" i="19"/>
  <c r="F16" i="3"/>
  <c r="K14" i="3"/>
  <c r="H23" i="10"/>
  <c r="H29" i="10"/>
  <c r="D13" i="5"/>
  <c r="O13" i="5"/>
  <c r="D8" i="3"/>
  <c r="L8" i="3"/>
  <c r="H28" i="9"/>
  <c r="I98" i="25"/>
  <c r="G98" i="25"/>
  <c r="F101" i="25"/>
  <c r="I111" i="25"/>
  <c r="H112" i="19"/>
  <c r="H14" i="4"/>
  <c r="F8" i="2" s="1"/>
  <c r="L10" i="3"/>
  <c r="G95" i="25"/>
  <c r="F8" i="3"/>
  <c r="K69" i="25"/>
  <c r="H51" i="25"/>
  <c r="F51" i="25"/>
  <c r="J14" i="3"/>
  <c r="F154" i="20" l="1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4" i="17"/>
  <c r="G159" i="17" s="1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M82" i="14"/>
  <c r="L5" i="15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M27" i="14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M43" i="20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K159" i="14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M94" i="20"/>
  <c r="M115" i="20"/>
  <c r="M9" i="20"/>
  <c r="M57" i="20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M77" i="14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L5" i="17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M74" i="20"/>
  <c r="M82" i="20"/>
  <c r="K114" i="25"/>
  <c r="H25" i="6"/>
  <c r="I91" i="25"/>
  <c r="M122" i="20"/>
  <c r="M130" i="20"/>
  <c r="M134" i="20"/>
  <c r="M13" i="20"/>
  <c r="M29" i="20"/>
  <c r="M62" i="20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M73" i="20"/>
  <c r="M88" i="20"/>
  <c r="M96" i="20"/>
  <c r="M101" i="20"/>
  <c r="M124" i="20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M92" i="14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L5" i="18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L5" i="1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M78" i="20"/>
  <c r="M90" i="20"/>
  <c r="M98" i="20"/>
  <c r="M106" i="20"/>
  <c r="M114" i="20"/>
  <c r="M126" i="20"/>
  <c r="M138" i="20"/>
  <c r="M17" i="20"/>
  <c r="M21" i="20"/>
  <c r="M24" i="20"/>
  <c r="M37" i="20"/>
  <c r="M45" i="20"/>
  <c r="M69" i="20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M78" i="14"/>
  <c r="M95" i="14"/>
  <c r="M96" i="14"/>
  <c r="M100" i="14"/>
  <c r="M115" i="14"/>
  <c r="M121" i="14"/>
  <c r="M126" i="14"/>
  <c r="M133" i="14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M124" i="14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M18" i="14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M26" i="14"/>
  <c r="C27" i="6"/>
  <c r="C17" i="7"/>
  <c r="C26" i="6"/>
  <c r="H27" i="6"/>
  <c r="G25" i="6"/>
  <c r="F27" i="6"/>
  <c r="E25" i="6"/>
  <c r="F22" i="4"/>
  <c r="G150" i="22"/>
  <c r="G156" i="22" s="1"/>
  <c r="M6" i="20"/>
  <c r="I151" i="21"/>
  <c r="I157" i="21" s="1"/>
  <c r="K151" i="21"/>
  <c r="K157" i="21" s="1"/>
  <c r="K149" i="16"/>
  <c r="K155" i="16" s="1"/>
  <c r="M81" i="20"/>
  <c r="M85" i="20"/>
  <c r="M86" i="20"/>
  <c r="M93" i="20"/>
  <c r="M105" i="20"/>
  <c r="M133" i="20"/>
  <c r="M141" i="20"/>
  <c r="M145" i="20"/>
  <c r="M8" i="20"/>
  <c r="M16" i="20"/>
  <c r="M20" i="20"/>
  <c r="M28" i="20"/>
  <c r="M32" i="20"/>
  <c r="M33" i="20"/>
  <c r="M36" i="20"/>
  <c r="M40" i="20"/>
  <c r="M44" i="20"/>
  <c r="M48" i="20"/>
  <c r="M52" i="20"/>
  <c r="M60" i="20"/>
  <c r="M68" i="20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M83" i="20"/>
  <c r="M87" i="20"/>
  <c r="M119" i="20"/>
  <c r="M123" i="20"/>
  <c r="I151" i="20"/>
  <c r="I157" i="20" s="1"/>
  <c r="M18" i="20"/>
  <c r="M50" i="20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M76" i="20"/>
  <c r="M92" i="20"/>
  <c r="M100" i="20"/>
  <c r="M116" i="20"/>
  <c r="M128" i="20"/>
  <c r="M132" i="20"/>
  <c r="M136" i="20"/>
  <c r="M7" i="20"/>
  <c r="M11" i="20"/>
  <c r="M15" i="20"/>
  <c r="M19" i="20"/>
  <c r="M23" i="20"/>
  <c r="M27" i="20"/>
  <c r="M31" i="20"/>
  <c r="M35" i="20"/>
  <c r="M39" i="20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M76" i="14"/>
  <c r="F85" i="25"/>
  <c r="H119" i="25"/>
  <c r="M10" i="14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M84" i="14"/>
  <c r="M93" i="14"/>
  <c r="M99" i="14"/>
  <c r="M127" i="14"/>
  <c r="M136" i="14"/>
  <c r="M88" i="14"/>
  <c r="M47" i="14"/>
  <c r="M23" i="14"/>
  <c r="M6" i="14"/>
  <c r="I150" i="15"/>
  <c r="I156" i="15" s="1"/>
  <c r="J102" i="25"/>
  <c r="J68" i="25"/>
  <c r="J13" i="25"/>
  <c r="F96" i="25"/>
  <c r="F122" i="25"/>
  <c r="G147" i="25"/>
  <c r="M32" i="14"/>
  <c r="M16" i="14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M81" i="14"/>
  <c r="M130" i="14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M71" i="2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M91" i="20"/>
  <c r="M95" i="20"/>
  <c r="M107" i="20"/>
  <c r="M143" i="20"/>
  <c r="M14" i="20"/>
  <c r="M26" i="20"/>
  <c r="M30" i="20"/>
  <c r="M42" i="20"/>
  <c r="M46" i="20"/>
  <c r="M58" i="20"/>
  <c r="M66" i="20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M120" i="20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M39" i="14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M74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M14" i="14"/>
  <c r="M31" i="14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M22" i="14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H22" i="12"/>
  <c r="H21" i="8" s="1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J159" i="15" s="1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M119" i="14"/>
  <c r="J10" i="19"/>
  <c r="H10" i="19"/>
  <c r="H22" i="19"/>
  <c r="H94" i="25"/>
  <c r="I79" i="25"/>
  <c r="I81" i="25"/>
  <c r="I84" i="25"/>
  <c r="G117" i="25"/>
  <c r="G126" i="25"/>
  <c r="H155" i="18"/>
  <c r="M80" i="14"/>
  <c r="M114" i="14"/>
  <c r="M118" i="14"/>
  <c r="M91" i="14"/>
  <c r="M90" i="14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M97" i="20"/>
  <c r="M127" i="20"/>
  <c r="M139" i="20"/>
  <c r="M10" i="20"/>
  <c r="M47" i="20"/>
  <c r="M63" i="20"/>
  <c r="M67" i="20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M34" i="20"/>
  <c r="M77" i="20"/>
  <c r="M80" i="20"/>
  <c r="M84" i="20"/>
  <c r="M41" i="20"/>
  <c r="M56" i="20"/>
  <c r="M75" i="20"/>
  <c r="M110" i="20"/>
  <c r="M121" i="20"/>
  <c r="M53" i="20"/>
  <c r="M59" i="20"/>
  <c r="M61" i="20"/>
  <c r="F138" i="19"/>
  <c r="J78" i="19"/>
  <c r="K86" i="19"/>
  <c r="J94" i="19"/>
  <c r="M94" i="14"/>
  <c r="M122" i="14"/>
  <c r="M125" i="14"/>
  <c r="M138" i="14"/>
  <c r="H151" i="23"/>
  <c r="H157" i="23" s="1"/>
  <c r="M79" i="20"/>
  <c r="M99" i="20"/>
  <c r="M129" i="20"/>
  <c r="M137" i="20"/>
  <c r="M12" i="20"/>
  <c r="M38" i="20"/>
  <c r="M49" i="20"/>
  <c r="M65" i="20"/>
  <c r="H85" i="19"/>
  <c r="K90" i="19"/>
  <c r="M79" i="14"/>
  <c r="M85" i="14"/>
  <c r="M120" i="14"/>
  <c r="M137" i="14"/>
  <c r="M145" i="14"/>
  <c r="G27" i="25"/>
  <c r="I49" i="25"/>
  <c r="G136" i="25"/>
  <c r="K151" i="14"/>
  <c r="K157" i="14" s="1"/>
  <c r="M5" i="20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F161" i="23"/>
  <c r="E6" i="2"/>
  <c r="M131" i="20"/>
  <c r="M22" i="20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C11" i="2" l="1"/>
  <c r="H6" i="5"/>
  <c r="H22" i="5" s="1"/>
  <c r="G159" i="15"/>
  <c r="H9" i="2"/>
  <c r="C18" i="1"/>
  <c r="F161" i="21"/>
  <c r="G161" i="21"/>
  <c r="H159" i="16"/>
  <c r="F161" i="20"/>
  <c r="H23" i="4"/>
  <c r="C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F19" i="1"/>
  <c r="C19" i="1"/>
  <c r="C4" i="7"/>
  <c r="N4" i="7"/>
  <c r="C4" i="8"/>
</calcChain>
</file>

<file path=xl/sharedStrings.xml><?xml version="1.0" encoding="utf-8"?>
<sst xmlns="http://schemas.openxmlformats.org/spreadsheetml/2006/main" count="10578" uniqueCount="482">
  <si>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</si>
  <si>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</si>
  <si>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</si>
  <si>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</si>
  <si>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</si>
  <si>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</si>
  <si>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</si>
  <si>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</si>
  <si>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</si>
  <si>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</si>
  <si>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</si>
  <si>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</si>
  <si>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</si>
  <si>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</si>
  <si>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</si>
  <si>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</si>
  <si>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</si>
  <si>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</si>
  <si>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</si>
  <si>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</si>
  <si>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</si>
  <si>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</si>
  <si>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</si>
  <si>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</si>
  <si>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</si>
  <si>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</si>
  <si>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</si>
  <si>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</si>
  <si>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</si>
  <si>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</si>
  <si>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</si>
  <si>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</si>
  <si>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</si>
  <si>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</si>
  <si>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</si>
  <si>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</si>
  <si>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</si>
  <si>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</si>
  <si>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</si>
  <si>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</si>
  <si>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</si>
  <si>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</si>
  <si>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</si>
  <si>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</si>
  <si>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</si>
  <si>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</si>
  <si>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</si>
  <si>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</si>
  <si>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</si>
  <si>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</si>
  <si>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</si>
  <si>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</si>
  <si>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</si>
  <si>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</si>
  <si>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</si>
  <si>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</si>
  <si>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</si>
  <si>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</si>
  <si>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</si>
  <si>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</si>
  <si>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</si>
  <si>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</si>
  <si>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</si>
  <si>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</si>
  <si>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</si>
  <si>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</si>
  <si>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</si>
  <si>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</si>
  <si>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</si>
  <si>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</si>
  <si>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</si>
  <si>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</si>
  <si>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</si>
  <si>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</si>
  <si>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</si>
  <si>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</si>
  <si>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</si>
  <si>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</si>
  <si>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</si>
  <si>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</si>
  <si>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</si>
  <si>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</si>
  <si>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</si>
  <si>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</si>
  <si>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</si>
  <si>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</si>
  <si>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</si>
  <si>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</si>
  <si>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</si>
  <si>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</si>
  <si>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</si>
  <si>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</si>
  <si>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</si>
  <si>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</si>
  <si>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</si>
  <si>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</si>
  <si>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</si>
  <si>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</si>
  <si>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</si>
  <si>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</si>
  <si>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</si>
  <si>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</si>
  <si>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</si>
  <si>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</si>
  <si>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</si>
  <si>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</si>
  <si>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</si>
  <si>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</si>
  <si>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</si>
  <si>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</si>
  <si>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</si>
  <si>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</si>
  <si>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</si>
  <si>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</si>
  <si>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</si>
  <si>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</si>
  <si>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</si>
  <si>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</si>
  <si>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</si>
  <si>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</si>
  <si>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</si>
  <si>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</si>
  <si>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</si>
  <si>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</si>
  <si>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</si>
  <si>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</si>
  <si>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</si>
  <si>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</si>
  <si>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</si>
  <si>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</si>
  <si>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closed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</si>
  <si>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</si>
  <si>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</si>
  <si>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</si>
  <si>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</si>
  <si>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</si>
  <si>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</si>
  <si>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</si>
  <si>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</si>
  <si>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</si>
  <si>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</si>
  <si>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</si>
  <si>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</si>
  <si>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Total Collections metric QC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</si>
  <si>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</si>
  <si>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</si>
  <si>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</si>
  <si>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</si>
  <si>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</si>
  <si>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</si>
  <si>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</si>
  <si>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</si>
  <si>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</si>
  <si>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</si>
  <si>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</si>
  <si>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</si>
  <si>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</si>
  <si>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</si>
  <si>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</si>
  <si>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</si>
  <si>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</si>
  <si>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</si>
  <si>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</si>
  <si>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</si>
  <si>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</si>
  <si>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</si>
  <si>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</si>
  <si>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</si>
  <si>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</si>
  <si>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</si>
  <si>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</si>
  <si>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</si>
  <si>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</si>
  <si>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</si>
  <si>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</si>
  <si>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</si>
  <si>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</si>
  <si>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</si>
  <si>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</si>
  <si>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</si>
  <si>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</si>
  <si>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</si>
  <si>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</si>
  <si>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</si>
  <si>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</si>
  <si>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</si>
  <si>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</si>
  <si>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</si>
  <si>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</si>
  <si>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</si>
  <si>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</si>
  <si>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</si>
  <si>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</si>
  <si>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</si>
  <si>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</si>
  <si>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</si>
  <si>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</si>
  <si>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</si>
  <si>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</si>
  <si>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</si>
  <si>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</si>
  <si>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</si>
  <si>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</si>
  <si>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</si>
  <si>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</si>
  <si>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</si>
  <si>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</si>
  <si>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</si>
  <si>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</si>
  <si>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</si>
  <si>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</si>
  <si>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</si>
  <si>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</si>
  <si>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</si>
  <si>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</si>
  <si>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</si>
  <si>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</si>
  <si>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</si>
  <si>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</si>
  <si>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</si>
  <si>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</si>
  <si>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</si>
  <si>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</si>
  <si>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</si>
  <si>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</si>
  <si>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</si>
  <si>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</si>
  <si>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</si>
  <si>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</si>
  <si>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</si>
  <si>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</si>
  <si>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</si>
  <si>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</si>
  <si>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</si>
  <si>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</si>
  <si>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</si>
  <si>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</si>
  <si>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</si>
  <si>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</si>
  <si>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</si>
  <si>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</si>
  <si>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</si>
  <si>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</si>
  <si>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</si>
  <si>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</si>
  <si>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</si>
  <si>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</si>
  <si>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</si>
  <si>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</si>
  <si>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</si>
  <si>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</si>
  <si>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</si>
  <si>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</si>
  <si>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</si>
  <si>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</si>
  <si>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</si>
  <si>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</si>
  <si>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</si>
  <si>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</si>
  <si>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</si>
  <si>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</si>
  <si>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</si>
  <si>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</si>
  <si>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</si>
  <si>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</si>
  <si>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</si>
  <si>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</si>
  <si>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</si>
  <si>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</si>
  <si>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</si>
  <si>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</si>
  <si>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</si>
  <si>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</si>
  <si>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</si>
  <si>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</si>
  <si>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</si>
  <si>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</si>
  <si>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</si>
  <si>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</si>
  <si>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</si>
  <si>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</si>
  <si>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</si>
  <si>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</si>
  <si>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</si>
  <si>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</si>
  <si>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</si>
  <si>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</si>
  <si>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</si>
  <si>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</si>
  <si>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</si>
  <si>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</si>
  <si>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</si>
  <si>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</si>
  <si>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</si>
  <si>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</si>
  <si>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</si>
  <si>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>does not report IP</t>
  </si>
  <si>
    <t>ok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</si>
  <si>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</si>
  <si>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</si>
  <si>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</si>
  <si>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</si>
  <si>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</si>
  <si>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TPOCS crash not reporting yet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</si>
  <si>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</si>
  <si>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</si>
  <si>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</si>
  <si>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</si>
  <si>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</si>
  <si>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</si>
  <si>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</si>
  <si>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</si>
  <si>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</si>
  <si>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</si>
  <si>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</si>
  <si>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</si>
  <si>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</si>
  <si>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</si>
  <si>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 xml:space="preserve">*excludes NH Okinawa and NH Yokosuka data 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</si>
  <si>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</si>
  <si>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</si>
  <si>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</si>
  <si>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</si>
  <si>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</si>
  <si>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</si>
  <si>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</si>
  <si>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</si>
  <si>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</si>
  <si>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</si>
  <si>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</si>
  <si>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</si>
  <si>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</si>
  <si>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</si>
  <si>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</si>
  <si>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</si>
  <si>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</si>
  <si>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</si>
  <si>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</si>
  <si>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</si>
  <si>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</si>
  <si>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</si>
  <si>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</si>
  <si>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</si>
  <si>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</si>
  <si>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>not reporting TPC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</si>
  <si>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</si>
  <si>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</si>
  <si>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</si>
  <si>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</si>
  <si>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</si>
  <si>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</si>
  <si>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</si>
  <si>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</si>
  <si>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</si>
  <si>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</si>
  <si>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</si>
  <si>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</si>
  <si>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</si>
  <si>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</si>
  <si>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not reporting OP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</si>
  <si>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</si>
  <si>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</si>
  <si>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</si>
  <si>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</si>
  <si>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</si>
  <si>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</si>
  <si>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</si>
  <si>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</si>
  <si>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>Inpatient closed down</t>
  </si>
  <si>
    <t>Inpatient will close down May 2006</t>
  </si>
  <si>
    <t>Now reporting under Ft Irwin's data, DMIS ID 0131</t>
  </si>
  <si>
    <t>Now reporting under WRAMC's data, DMIS ID 0037</t>
  </si>
  <si>
    <t>Now reporting under West Point, Keller ACHs data DMIS ID 0086</t>
  </si>
  <si>
    <t>Not Reporting per Navy POC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</si>
  <si>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</si>
  <si>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</si>
  <si>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</si>
  <si>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</si>
  <si>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</si>
  <si>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</si>
  <si>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</si>
  <si>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</si>
  <si>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(143 row(s)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</si>
  <si>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</si>
  <si>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</si>
  <si>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</si>
  <si>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</si>
  <si>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</si>
  <si>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</si>
  <si>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</si>
  <si>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</si>
  <si>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</si>
  <si>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</si>
  <si>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</si>
  <si>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</si>
  <si>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</si>
  <si>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</si>
  <si>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</si>
  <si>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</si>
  <si>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</si>
  <si>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</si>
  <si>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</si>
  <si>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</si>
  <si>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FY2009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</si>
  <si>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</si>
  <si>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</si>
  <si>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</si>
  <si>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</si>
  <si>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</si>
  <si>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</si>
  <si>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</si>
  <si>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</si>
  <si>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</si>
  <si>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</si>
  <si>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</si>
  <si>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</si>
  <si>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</si>
  <si>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</si>
  <si>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</si>
  <si>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</si>
  <si>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</si>
  <si>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</si>
  <si>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</si>
  <si>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</si>
  <si>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</si>
  <si>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</si>
  <si>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</si>
  <si>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</si>
  <si>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</si>
  <si>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</si>
  <si>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</si>
  <si>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</si>
  <si>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</si>
  <si>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</si>
  <si>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</si>
  <si>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</si>
  <si>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 xml:space="preserve">FY11 </t>
  </si>
  <si>
    <t>FY2013</t>
  </si>
  <si>
    <t>FY10</t>
  </si>
  <si>
    <t xml:space="preserve">FY12 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</si>
  <si>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</si>
  <si>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</si>
  <si>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</si>
  <si>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</si>
  <si>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</si>
  <si>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</si>
  <si>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FY2013 status, after 4th Quarter</t>
  </si>
  <si>
    <t>FY2014 Collection Goals:</t>
  </si>
  <si>
    <t>FY 2014, Projected after 4th Quarter</t>
  </si>
  <si>
    <t>NCR MD</t>
  </si>
  <si>
    <t>FY2014 status, after 1st Quarter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</si>
  <si>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</si>
  <si>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</si>
  <si>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</si>
  <si>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</si>
  <si>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</si>
  <si>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</si>
  <si>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</si>
  <si>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</si>
  <si>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</si>
  <si>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</si>
  <si>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</si>
  <si>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</si>
  <si>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</si>
  <si>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</si>
  <si>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</si>
  <si>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</si>
  <si>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</si>
  <si>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</si>
  <si>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</si>
  <si>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</si>
  <si>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4thQFY09</t>
  </si>
  <si>
    <t>4thQFY10</t>
  </si>
  <si>
    <t>4thQFY11</t>
  </si>
  <si>
    <t>4thQFY12</t>
  </si>
  <si>
    <t>4thQFY13</t>
  </si>
  <si>
    <t>4thQFY14</t>
  </si>
  <si>
    <t>(4 row(s) a</t>
  </si>
  <si>
    <t>ffected)</t>
  </si>
  <si>
    <t>BAMC-SAMMC JBSA FSH</t>
  </si>
  <si>
    <t xml:space="preserve">4th Quarter </t>
  </si>
  <si>
    <t>Data as of 10/31/2014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</si>
</sst>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4" x14ac:knownFonts="1">
    <font>
      <sz val="10"/>
      <name val="Arial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2" applyNumberFormat="0" applyAlignment="0" applyProtection="0"/>
    <xf numFmtId="0" fontId="20" fillId="32" borderId="23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2" applyNumberFormat="0" applyAlignment="0" applyProtection="0"/>
    <xf numFmtId="0" fontId="27" fillId="0" borderId="27" applyNumberFormat="0" applyFill="0" applyAlignment="0" applyProtection="0"/>
    <xf numFmtId="0" fontId="28" fillId="35" borderId="0" applyNumberFormat="0" applyBorder="0" applyAlignment="0" applyProtection="0"/>
    <xf numFmtId="0" fontId="15" fillId="0" borderId="0"/>
    <xf numFmtId="0" fontId="29" fillId="31" borderId="29" applyNumberFormat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36" borderId="28" applyNumberFormat="0" applyFont="0" applyAlignment="0" applyProtection="0"/>
    <xf numFmtId="0" fontId="4" fillId="0" borderId="0"/>
    <xf numFmtId="0" fontId="4" fillId="0" borderId="0"/>
  </cellStyleXfs>
  <cellXfs count="16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/>
    <xf numFmtId="49" fontId="2" fillId="0" borderId="0" xfId="0" applyNumberFormat="1" applyFont="1"/>
    <xf numFmtId="0" fontId="0" fillId="0" borderId="2" xfId="0" applyBorder="1"/>
    <xf numFmtId="3" fontId="0" fillId="0" borderId="0" xfId="0" applyNumberFormat="1"/>
    <xf numFmtId="3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49" fontId="3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166" fontId="0" fillId="0" borderId="0" xfId="0" applyNumberFormat="1"/>
    <xf numFmtId="0" fontId="11" fillId="0" borderId="0" xfId="0" applyFont="1"/>
    <xf numFmtId="49" fontId="5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3" fillId="0" borderId="0" xfId="0" applyFont="1"/>
    <xf numFmtId="0" fontId="9" fillId="0" borderId="0" xfId="0" applyNumberFormat="1" applyFont="1"/>
    <xf numFmtId="167" fontId="0" fillId="0" borderId="9" xfId="0" applyNumberFormat="1" applyBorder="1"/>
    <xf numFmtId="0" fontId="0" fillId="3" borderId="9" xfId="0" applyFill="1" applyBorder="1" applyAlignment="1">
      <alignment horizontal="center"/>
    </xf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0" applyNumberFormat="1" applyFont="1"/>
    <xf numFmtId="3" fontId="1" fillId="4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 applyFill="1"/>
    <xf numFmtId="164" fontId="2" fillId="0" borderId="0" xfId="0" applyNumberFormat="1" applyFont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0" fillId="0" borderId="14" xfId="0" applyBorder="1"/>
    <xf numFmtId="0" fontId="3" fillId="0" borderId="0" xfId="0" applyFont="1" applyBorder="1"/>
    <xf numFmtId="0" fontId="4" fillId="0" borderId="0" xfId="0" applyFont="1" applyBorder="1"/>
    <xf numFmtId="3" fontId="8" fillId="0" borderId="0" xfId="0" applyNumberFormat="1" applyFont="1" applyBorder="1"/>
    <xf numFmtId="0" fontId="12" fillId="0" borderId="14" xfId="0" applyFont="1" applyBorder="1"/>
    <xf numFmtId="0" fontId="12" fillId="0" borderId="3" xfId="0" applyFont="1" applyBorder="1"/>
    <xf numFmtId="0" fontId="0" fillId="0" borderId="17" xfId="0" applyBorder="1" applyAlignment="1">
      <alignment wrapText="1"/>
    </xf>
    <xf numFmtId="0" fontId="12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0" fontId="12" fillId="5" borderId="18" xfId="0" applyFont="1" applyFill="1" applyBorder="1"/>
    <xf numFmtId="0" fontId="0" fillId="5" borderId="18" xfId="0" applyFill="1" applyBorder="1"/>
    <xf numFmtId="0" fontId="12" fillId="5" borderId="6" xfId="0" applyFont="1" applyFill="1" applyBorder="1"/>
    <xf numFmtId="0" fontId="33" fillId="0" borderId="0" xfId="0" applyFont="1"/>
    <xf numFmtId="3" fontId="0" fillId="0" borderId="9" xfId="0" applyNumberFormat="1" applyBorder="1"/>
    <xf numFmtId="3" fontId="7" fillId="0" borderId="35" xfId="0" applyNumberFormat="1" applyFont="1" applyBorder="1"/>
    <xf numFmtId="0" fontId="0" fillId="0" borderId="31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7" fillId="0" borderId="34" xfId="0" applyFont="1" applyBorder="1"/>
    <xf numFmtId="3" fontId="7" fillId="0" borderId="36" xfId="0" applyNumberFormat="1" applyFont="1" applyBorder="1"/>
    <xf numFmtId="165" fontId="7" fillId="0" borderId="35" xfId="0" applyNumberFormat="1" applyFont="1" applyBorder="1"/>
    <xf numFmtId="0" fontId="0" fillId="0" borderId="31" xfId="0" applyBorder="1" applyAlignment="1">
      <alignment horizontal="right"/>
    </xf>
    <xf numFmtId="165" fontId="0" fillId="0" borderId="9" xfId="0" applyNumberFormat="1" applyBorder="1"/>
    <xf numFmtId="3" fontId="0" fillId="0" borderId="32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4" fillId="0" borderId="33" xfId="0" applyNumberFormat="1" applyFont="1" applyBorder="1"/>
    <xf numFmtId="3" fontId="0" fillId="0" borderId="3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7" fillId="0" borderId="35" xfId="0" applyNumberFormat="1" applyFont="1" applyBorder="1"/>
    <xf numFmtId="2" fontId="0" fillId="0" borderId="17" xfId="0" applyNumberFormat="1" applyBorder="1"/>
    <xf numFmtId="164" fontId="7" fillId="0" borderId="36" xfId="0" applyNumberFormat="1" applyFont="1" applyBorder="1"/>
    <xf numFmtId="3" fontId="0" fillId="0" borderId="9" xfId="0" applyNumberFormat="1" applyFill="1" applyBorder="1"/>
    <xf numFmtId="2" fontId="0" fillId="0" borderId="33" xfId="0" applyNumberFormat="1" applyBorder="1"/>
    <xf numFmtId="164" fontId="7" fillId="0" borderId="35" xfId="0" applyNumberFormat="1" applyFont="1" applyBorder="1"/>
    <xf numFmtId="2" fontId="7" fillId="0" borderId="34" xfId="0" applyNumberFormat="1" applyFont="1" applyBorder="1"/>
    <xf numFmtId="165" fontId="7" fillId="0" borderId="36" xfId="0" applyNumberFormat="1" applyFont="1" applyBorder="1"/>
    <xf numFmtId="2" fontId="7" fillId="0" borderId="36" xfId="0" applyNumberFormat="1" applyFont="1" applyBorder="1"/>
    <xf numFmtId="0" fontId="4" fillId="0" borderId="33" xfId="0" applyFont="1" applyBorder="1"/>
    <xf numFmtId="0" fontId="0" fillId="0" borderId="32" xfId="0" applyBorder="1"/>
    <xf numFmtId="0" fontId="0" fillId="0" borderId="33" xfId="0" applyBorder="1"/>
    <xf numFmtId="165" fontId="4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7" fillId="0" borderId="35" xfId="0" applyNumberFormat="1" applyFont="1" applyBorder="1"/>
    <xf numFmtId="167" fontId="7" fillId="0" borderId="36" xfId="0" applyNumberFormat="1" applyFont="1" applyBorder="1"/>
    <xf numFmtId="0" fontId="14" fillId="0" borderId="34" xfId="0" applyFont="1" applyBorder="1"/>
    <xf numFmtId="164" fontId="14" fillId="0" borderId="35" xfId="0" applyNumberFormat="1" applyFont="1" applyBorder="1"/>
    <xf numFmtId="164" fontId="14" fillId="0" borderId="36" xfId="0" applyNumberFormat="1" applyFont="1" applyBorder="1"/>
    <xf numFmtId="0" fontId="0" fillId="3" borderId="33" xfId="0" applyFill="1" applyBorder="1"/>
    <xf numFmtId="0" fontId="0" fillId="3" borderId="17" xfId="0" applyFill="1" applyBorder="1" applyAlignment="1">
      <alignment horizontal="center"/>
    </xf>
    <xf numFmtId="0" fontId="12" fillId="0" borderId="34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2" fillId="0" borderId="35" xfId="0" applyNumberFormat="1" applyFont="1" applyBorder="1"/>
    <xf numFmtId="170" fontId="12" fillId="0" borderId="36" xfId="0" applyNumberFormat="1" applyFont="1" applyBorder="1"/>
    <xf numFmtId="10" fontId="4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7" fillId="0" borderId="9" xfId="0" applyFont="1" applyBorder="1"/>
    <xf numFmtId="167" fontId="7" fillId="0" borderId="9" xfId="0" applyNumberFormat="1" applyFont="1" applyBorder="1"/>
    <xf numFmtId="0" fontId="0" fillId="0" borderId="32" xfId="0" applyBorder="1" applyAlignment="1">
      <alignment horizontal="right"/>
    </xf>
    <xf numFmtId="0" fontId="4" fillId="0" borderId="9" xfId="0" applyFont="1" applyBorder="1"/>
    <xf numFmtId="3" fontId="7" fillId="0" borderId="9" xfId="0" applyNumberFormat="1" applyFont="1" applyBorder="1"/>
    <xf numFmtId="4" fontId="7" fillId="0" borderId="9" xfId="0" applyNumberFormat="1" applyFont="1" applyBorder="1"/>
    <xf numFmtId="171" fontId="7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9" xfId="0" applyNumberFormat="1" applyFill="1" applyBorder="1"/>
    <xf numFmtId="172" fontId="0" fillId="2" borderId="12" xfId="0" applyNumberFormat="1" applyFill="1" applyBorder="1"/>
    <xf numFmtId="172" fontId="12" fillId="2" borderId="9" xfId="0" applyNumberFormat="1" applyFont="1" applyFill="1" applyBorder="1"/>
    <xf numFmtId="172" fontId="12" fillId="2" borderId="11" xfId="0" applyNumberFormat="1" applyFont="1" applyFill="1" applyBorder="1"/>
    <xf numFmtId="172" fontId="12" fillId="2" borderId="19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9" xfId="0" applyNumberFormat="1" applyFill="1" applyBorder="1"/>
    <xf numFmtId="172" fontId="0" fillId="5" borderId="9" xfId="0" applyNumberFormat="1" applyFill="1" applyBorder="1"/>
    <xf numFmtId="172" fontId="12" fillId="5" borderId="35" xfId="0" applyNumberFormat="1" applyFont="1" applyFill="1" applyBorder="1"/>
    <xf numFmtId="172" fontId="12" fillId="5" borderId="8" xfId="0" applyNumberFormat="1" applyFont="1" applyFill="1" applyBorder="1"/>
    <xf numFmtId="172" fontId="12" fillId="5" borderId="7" xfId="0" applyNumberFormat="1" applyFont="1" applyFill="1" applyBorder="1"/>
    <xf numFmtId="44" fontId="0" fillId="0" borderId="9" xfId="0" applyNumberFormat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70" fontId="4" fillId="0" borderId="9" xfId="0" applyNumberFormat="1" applyFont="1" applyBorder="1"/>
    <xf numFmtId="0" fontId="4" fillId="0" borderId="0" xfId="45"/>
    <xf numFmtId="3" fontId="4" fillId="0" borderId="0" xfId="45" applyNumberFormat="1"/>
    <xf numFmtId="0" fontId="4" fillId="0" borderId="0" xfId="44"/>
    <xf numFmtId="0" fontId="4" fillId="2" borderId="18" xfId="0" applyFont="1" applyFill="1" applyBorder="1"/>
    <xf numFmtId="0" fontId="4" fillId="5" borderId="13" xfId="0" applyFont="1" applyFill="1" applyBorder="1"/>
    <xf numFmtId="0" fontId="0" fillId="0" borderId="16" xfId="0" applyBorder="1" applyAlignment="1">
      <alignment horizontal="center" wrapText="1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rmal 2 2 2" xfId="45"/>
    <cellStyle name="Normal 2 3" xfId="44"/>
    <cellStyle name="Normal 3" xfId="42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BCDEAC-206C-4A2E-B2E7-328991E87BFA}" diskRevisions="1" revisionId="34026" version="11">
  <header guid="{F5BCDEAC-206C-4A2E-B2E7-328991E87BFA}" dateTime="2014-11-03T11:07:46" maxSheetId="28" userName="Shu-Rong Yin" r:id="rId48" minRId="34025" maxRId="34026">
    <sheetIdMap count="27">
      <sheetId val="1"/>
      <sheetId val="2"/>
      <sheetId val="3"/>
      <sheetId val="4"/>
      <sheetId val="6"/>
      <sheetId val="5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25" sId="1">
    <oc r="A2" t="inlineStr">
      <is>
        <t xml:space="preserve">2nd Quarter </t>
      </is>
    </oc>
    <nc r="A2" t="inlineStr">
      <is>
        <t xml:space="preserve">4th Quarter </t>
      </is>
    </nc>
  </rcc>
  <rcc rId="34026" sId="1">
    <oc r="F2" t="inlineStr">
      <is>
        <t>Data as of 5/01/2014</t>
      </is>
    </oc>
    <nc r="F2" t="inlineStr">
      <is>
        <t>Data as of 10/31/2014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5BCDEAC-206C-4A2E-B2E7-328991E87BFA}" name="Meyle, Jessica, CTR, OASD(HA)/TMA" id="-1044661181" dateTime="2015-09-11T07:37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9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21"/>
  <sheetViews>
    <sheetView tabSelected="1" zoomScale="85" zoomScaleNormal="100" workbookViewId="0">
      <selection activeCell="A2" sqref="A2"/>
    </sheetView>
  </sheetViews>
  <sheetFormatPr defaultRowHeight="12.75" x14ac:dyDescent="0.2"/>
  <cols>
    <col min="8" max="8" width="13.42578125" customWidth="1"/>
    <col min="9" max="9" width="2.5703125" customWidth="1"/>
  </cols>
  <sheetData>
    <row r="1" spans="1:10" x14ac:dyDescent="0.2">
      <c r="A1" t="s">
        <v>445</v>
      </c>
    </row>
    <row r="2" spans="1:10" x14ac:dyDescent="0.2">
      <c r="A2" s="6" t="s">
        <v>480</v>
      </c>
      <c r="F2" s="6" t="s">
        <v>481</v>
      </c>
      <c r="G2" s="37"/>
    </row>
    <row r="3" spans="1:10" x14ac:dyDescent="0.2">
      <c r="F3" s="19"/>
    </row>
    <row r="5" spans="1:10" x14ac:dyDescent="0.2">
      <c r="B5" t="s">
        <v>447</v>
      </c>
    </row>
    <row r="7" spans="1:10" x14ac:dyDescent="0.2">
      <c r="B7" t="s">
        <v>298</v>
      </c>
      <c r="C7" s="23"/>
      <c r="D7" t="s">
        <v>299</v>
      </c>
    </row>
    <row r="8" spans="1:10" x14ac:dyDescent="0.2">
      <c r="B8" t="s">
        <v>300</v>
      </c>
      <c r="C8" s="23"/>
      <c r="D8" t="s">
        <v>299</v>
      </c>
    </row>
    <row r="9" spans="1:10" x14ac:dyDescent="0.2">
      <c r="B9" t="s">
        <v>301</v>
      </c>
      <c r="C9" s="23"/>
      <c r="D9" t="s">
        <v>299</v>
      </c>
    </row>
    <row r="10" spans="1:10" x14ac:dyDescent="0.2">
      <c r="B10" t="s">
        <v>449</v>
      </c>
      <c r="C10" s="23"/>
      <c r="D10" s="6" t="s">
        <v>299</v>
      </c>
    </row>
    <row r="11" spans="1:10" x14ac:dyDescent="0.2">
      <c r="B11" t="s">
        <v>5</v>
      </c>
      <c r="C11" s="23"/>
      <c r="D11" t="s">
        <v>299</v>
      </c>
    </row>
    <row r="12" spans="1:10" x14ac:dyDescent="0.2">
      <c r="C12" s="23"/>
    </row>
    <row r="13" spans="1:10" x14ac:dyDescent="0.2">
      <c r="B13" s="6" t="s">
        <v>450</v>
      </c>
      <c r="F13" s="6" t="s">
        <v>448</v>
      </c>
      <c r="J13" t="s">
        <v>446</v>
      </c>
    </row>
    <row r="15" spans="1:10" x14ac:dyDescent="0.2">
      <c r="B15" t="s">
        <v>298</v>
      </c>
      <c r="C15" s="22">
        <f>'Total Collections Rpt'!H23</f>
        <v>49.3</v>
      </c>
      <c r="D15" t="s">
        <v>299</v>
      </c>
      <c r="F15" s="1">
        <f>C15*(12/12)</f>
        <v>49.3</v>
      </c>
      <c r="G15" t="s">
        <v>299</v>
      </c>
      <c r="J15" s="22">
        <v>60.2</v>
      </c>
    </row>
    <row r="16" spans="1:10" x14ac:dyDescent="0.2">
      <c r="B16" t="s">
        <v>300</v>
      </c>
      <c r="C16" s="22">
        <f>'Total Collections Rpt'!H24</f>
        <v>17.8</v>
      </c>
      <c r="D16" t="s">
        <v>299</v>
      </c>
      <c r="F16" s="1">
        <f>C16*(12/12)</f>
        <v>17.8</v>
      </c>
      <c r="G16" t="s">
        <v>299</v>
      </c>
      <c r="J16" s="22">
        <v>20.399999999999999</v>
      </c>
    </row>
    <row r="17" spans="1:10" x14ac:dyDescent="0.2">
      <c r="B17" t="s">
        <v>301</v>
      </c>
      <c r="C17" s="22">
        <f>'Total Collections Rpt'!H22</f>
        <v>48.4</v>
      </c>
      <c r="D17" t="s">
        <v>299</v>
      </c>
      <c r="F17" s="1">
        <f>C17*(12/12)</f>
        <v>48.4</v>
      </c>
      <c r="G17" t="s">
        <v>299</v>
      </c>
      <c r="J17" s="22">
        <v>55.8</v>
      </c>
    </row>
    <row r="18" spans="1:10" x14ac:dyDescent="0.2">
      <c r="B18" s="6" t="s">
        <v>449</v>
      </c>
      <c r="C18" s="22">
        <f>'Total Collections Rpt'!H25</f>
        <v>19.8</v>
      </c>
      <c r="D18" t="s">
        <v>299</v>
      </c>
      <c r="F18" s="1">
        <f>C18*(12/12)</f>
        <v>19.8</v>
      </c>
      <c r="G18" t="s">
        <v>299</v>
      </c>
      <c r="J18" s="22">
        <v>18.2</v>
      </c>
    </row>
    <row r="19" spans="1:10" x14ac:dyDescent="0.2">
      <c r="B19" t="s">
        <v>5</v>
      </c>
      <c r="C19" s="22">
        <f>SUM(C15:C18)</f>
        <v>135.30000000000001</v>
      </c>
      <c r="D19" t="s">
        <v>299</v>
      </c>
      <c r="F19" s="1">
        <f>SUM(F15:F18)</f>
        <v>135.30000000000001</v>
      </c>
      <c r="G19" t="s">
        <v>299</v>
      </c>
      <c r="J19" s="22">
        <v>154.59999999999997</v>
      </c>
    </row>
    <row r="20" spans="1:10" x14ac:dyDescent="0.2">
      <c r="A20" s="6"/>
      <c r="B20" s="6"/>
      <c r="C20" s="22"/>
      <c r="E20" s="27"/>
    </row>
    <row r="21" spans="1:10" x14ac:dyDescent="0.2">
      <c r="B21" s="6"/>
    </row>
  </sheetData>
  <customSheetViews>
    <customSheetView guid="{36755EE3-F52E-4D4E-9A42-3A861C777B27}" scale="85">
      <selection activeCell="G28" sqref="G28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4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30"/>
  <sheetViews>
    <sheetView zoomScaleNormal="100" workbookViewId="0">
      <selection activeCell="H9" sqref="H9"/>
    </sheetView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343</v>
      </c>
    </row>
    <row r="2" spans="1:13" x14ac:dyDescent="0.2">
      <c r="A2" t="str">
        <f>Summary!A2</f>
        <v xml:space="preserve">4th Quarter </v>
      </c>
    </row>
    <row r="4" spans="1:13" ht="13.5" thickBot="1" x14ac:dyDescent="0.25">
      <c r="C4" t="s">
        <v>366</v>
      </c>
    </row>
    <row r="5" spans="1:13" x14ac:dyDescent="0.2">
      <c r="B5" s="16" t="s">
        <v>4</v>
      </c>
      <c r="C5" s="115" t="s">
        <v>403</v>
      </c>
      <c r="D5" s="115" t="s">
        <v>407</v>
      </c>
      <c r="E5" s="72" t="s">
        <v>429</v>
      </c>
      <c r="F5" s="115" t="s">
        <v>435</v>
      </c>
      <c r="G5" s="115" t="s">
        <v>437</v>
      </c>
      <c r="H5" s="115" t="s">
        <v>458</v>
      </c>
    </row>
    <row r="6" spans="1:13" x14ac:dyDescent="0.2">
      <c r="B6" s="98" t="s">
        <v>1</v>
      </c>
      <c r="C6" s="72">
        <f>Details!C23</f>
        <v>25430410.59</v>
      </c>
      <c r="D6" s="72">
        <f>Details!D23</f>
        <v>26623371.559999999</v>
      </c>
      <c r="E6" s="72">
        <f>Details!E23</f>
        <v>17337778.079999998</v>
      </c>
      <c r="F6" s="72">
        <f>Details!F23</f>
        <v>16164570.880000001</v>
      </c>
      <c r="G6" s="72">
        <f>Details!G23</f>
        <v>16005343.529999999</v>
      </c>
      <c r="H6" s="72">
        <f>Details!H23</f>
        <v>15929161.720000001</v>
      </c>
      <c r="J6" s="1"/>
      <c r="K6" s="1"/>
      <c r="L6" s="28"/>
      <c r="M6" s="1"/>
    </row>
    <row r="7" spans="1:13" x14ac:dyDescent="0.2">
      <c r="B7" s="98" t="s">
        <v>2</v>
      </c>
      <c r="C7" s="72">
        <f>Details!C24</f>
        <v>57056482.850000001</v>
      </c>
      <c r="D7" s="72">
        <f>Details!D24</f>
        <v>53672415.450000003</v>
      </c>
      <c r="E7" s="72">
        <f>Details!E24</f>
        <v>55097956.969999999</v>
      </c>
      <c r="F7" s="72">
        <f>Details!F24</f>
        <v>44595188.600000001</v>
      </c>
      <c r="G7" s="72">
        <f>Details!G24</f>
        <v>41277420.340000004</v>
      </c>
      <c r="H7" s="72">
        <f>Details!H24</f>
        <v>35203613.030000001</v>
      </c>
      <c r="I7" s="4"/>
      <c r="J7" s="1"/>
      <c r="K7" s="1"/>
      <c r="L7" s="1"/>
      <c r="M7" s="1"/>
    </row>
    <row r="8" spans="1:13" x14ac:dyDescent="0.2">
      <c r="B8" s="96" t="s">
        <v>3</v>
      </c>
      <c r="C8" s="72">
        <f>Details!C25</f>
        <v>12829772.52</v>
      </c>
      <c r="D8" s="72">
        <f>Details!D25</f>
        <v>12526220.9</v>
      </c>
      <c r="E8" s="72">
        <f>Details!E25</f>
        <v>11794999</v>
      </c>
      <c r="F8" s="72">
        <f>Details!F25</f>
        <v>12389313.74</v>
      </c>
      <c r="G8" s="72">
        <f>Details!G25</f>
        <v>10932704</v>
      </c>
      <c r="H8" s="72">
        <f>Details!H25</f>
        <v>14298849.300000001</v>
      </c>
      <c r="I8" s="4"/>
      <c r="J8" s="1"/>
      <c r="K8" s="1"/>
      <c r="L8" s="1"/>
      <c r="M8" s="1"/>
    </row>
    <row r="9" spans="1:13" x14ac:dyDescent="0.2">
      <c r="B9" s="98" t="s">
        <v>449</v>
      </c>
      <c r="C9" s="72">
        <f>Details!C26</f>
        <v>6457429.3300000001</v>
      </c>
      <c r="D9" s="72">
        <f>Details!D26</f>
        <v>6706732.2199999997</v>
      </c>
      <c r="E9" s="72">
        <f>Details!E26</f>
        <v>6795492.4800000004</v>
      </c>
      <c r="F9" s="72">
        <f>Details!F26</f>
        <v>14029261.25</v>
      </c>
      <c r="G9" s="72">
        <f>Details!G26</f>
        <v>8936412.0700000003</v>
      </c>
      <c r="H9" s="72">
        <f>Details!H26</f>
        <v>16373309.460000001</v>
      </c>
      <c r="J9" s="1"/>
      <c r="K9" s="1"/>
      <c r="L9" s="1"/>
      <c r="M9" s="1"/>
    </row>
    <row r="10" spans="1:13" ht="13.5" thickBot="1" x14ac:dyDescent="0.25">
      <c r="B10" s="75" t="s">
        <v>5</v>
      </c>
      <c r="C10" s="92">
        <f t="shared" ref="C10:H10" si="0">SUM(C6:C9)</f>
        <v>101774095.28999999</v>
      </c>
      <c r="D10" s="92">
        <f t="shared" si="0"/>
        <v>99528740.13000001</v>
      </c>
      <c r="E10" s="92">
        <f t="shared" si="0"/>
        <v>91026226.530000001</v>
      </c>
      <c r="F10" s="92">
        <f t="shared" si="0"/>
        <v>87178334.469999999</v>
      </c>
      <c r="G10" s="92">
        <f t="shared" si="0"/>
        <v>77151879.939999998</v>
      </c>
      <c r="H10" s="89">
        <f t="shared" si="0"/>
        <v>81804933.50999999</v>
      </c>
      <c r="J10" s="11"/>
      <c r="K10" s="11"/>
      <c r="L10" s="11"/>
      <c r="M10" s="11"/>
    </row>
    <row r="13" spans="1:13" ht="13.5" thickBot="1" x14ac:dyDescent="0.25">
      <c r="C13" t="s">
        <v>367</v>
      </c>
    </row>
    <row r="14" spans="1:13" x14ac:dyDescent="0.2">
      <c r="B14" s="16" t="s">
        <v>4</v>
      </c>
      <c r="C14" s="115" t="s">
        <v>403</v>
      </c>
      <c r="D14" s="115" t="s">
        <v>407</v>
      </c>
      <c r="E14" s="72" t="s">
        <v>429</v>
      </c>
      <c r="F14" s="115" t="s">
        <v>435</v>
      </c>
      <c r="G14" s="115" t="s">
        <v>437</v>
      </c>
      <c r="H14" s="115" t="s">
        <v>458</v>
      </c>
    </row>
    <row r="15" spans="1:13" x14ac:dyDescent="0.2">
      <c r="B15" s="98" t="s">
        <v>1</v>
      </c>
      <c r="C15" s="72">
        <f>Details!C32</f>
        <v>218588198.43000001</v>
      </c>
      <c r="D15" s="72">
        <f>Details!D32</f>
        <v>159949281.41999999</v>
      </c>
      <c r="E15" s="72">
        <f>Details!E32</f>
        <v>145015229.87</v>
      </c>
      <c r="F15" s="72">
        <f>Details!F32</f>
        <v>135925285.43000001</v>
      </c>
      <c r="G15" s="72">
        <f>Details!G32</f>
        <v>124031636.69</v>
      </c>
      <c r="H15" s="72">
        <f>Details!H32</f>
        <v>110336402.90000001</v>
      </c>
      <c r="J15" s="1"/>
      <c r="K15" s="1"/>
      <c r="L15" s="20"/>
      <c r="M15" s="20"/>
    </row>
    <row r="16" spans="1:13" x14ac:dyDescent="0.2">
      <c r="B16" s="98" t="s">
        <v>2</v>
      </c>
      <c r="C16" s="72">
        <f>Details!C33</f>
        <v>109993080.3</v>
      </c>
      <c r="D16" s="72">
        <f>Details!D33</f>
        <v>88032214.510000005</v>
      </c>
      <c r="E16" s="72">
        <f>Details!E33</f>
        <v>91889661.060000002</v>
      </c>
      <c r="F16" s="72">
        <f>Details!F33</f>
        <v>79045759.530000001</v>
      </c>
      <c r="G16" s="72">
        <f>Details!G33</f>
        <v>69846639.189999998</v>
      </c>
      <c r="H16" s="72">
        <f>Details!H33</f>
        <v>60140795.609999999</v>
      </c>
      <c r="J16" s="1"/>
      <c r="K16" s="1"/>
      <c r="L16" s="20"/>
      <c r="M16" s="20"/>
    </row>
    <row r="17" spans="1:13" x14ac:dyDescent="0.2">
      <c r="B17" s="96" t="s">
        <v>3</v>
      </c>
      <c r="C17" s="72">
        <f>Details!C34</f>
        <v>49492229.780000001</v>
      </c>
      <c r="D17" s="72">
        <f>Details!D34</f>
        <v>40240882.18</v>
      </c>
      <c r="E17" s="72">
        <f>Details!E34</f>
        <v>36677499.240000002</v>
      </c>
      <c r="F17" s="72">
        <f>Details!F34</f>
        <v>35032953.700000003</v>
      </c>
      <c r="G17" s="72">
        <f>Details!G34</f>
        <v>31737171.940000001</v>
      </c>
      <c r="H17" s="72">
        <f>Details!H34</f>
        <v>31272727.530000001</v>
      </c>
      <c r="J17" s="1"/>
      <c r="K17" s="1"/>
      <c r="L17" s="20"/>
      <c r="M17" s="20"/>
    </row>
    <row r="18" spans="1:13" x14ac:dyDescent="0.2">
      <c r="B18" s="98" t="s">
        <v>449</v>
      </c>
      <c r="C18" s="72">
        <f>Details!C35</f>
        <v>16142846.460000001</v>
      </c>
      <c r="D18" s="72">
        <f>Details!D35</f>
        <v>13385818.109999999</v>
      </c>
      <c r="E18" s="72">
        <f>Details!E35</f>
        <v>16349389.380000001</v>
      </c>
      <c r="F18" s="72">
        <f>Details!F35</f>
        <v>25760008.149999999</v>
      </c>
      <c r="G18" s="72">
        <f>Details!G35</f>
        <v>23594261.859999999</v>
      </c>
      <c r="H18" s="72">
        <f>Details!H35</f>
        <v>23912483.120000001</v>
      </c>
      <c r="J18" s="1"/>
      <c r="K18" s="1"/>
      <c r="L18" s="1"/>
      <c r="M18" s="1"/>
    </row>
    <row r="19" spans="1:13" ht="13.5" thickBot="1" x14ac:dyDescent="0.25">
      <c r="B19" s="75" t="s">
        <v>5</v>
      </c>
      <c r="C19" s="92">
        <f t="shared" ref="C19:H19" si="1">SUM(C15:C18)</f>
        <v>394216354.96999997</v>
      </c>
      <c r="D19" s="92">
        <f t="shared" si="1"/>
        <v>301608196.22000003</v>
      </c>
      <c r="E19" s="92">
        <f t="shared" si="1"/>
        <v>289931779.55000001</v>
      </c>
      <c r="F19" s="92">
        <f t="shared" si="1"/>
        <v>275764006.81</v>
      </c>
      <c r="G19" s="92">
        <f t="shared" si="1"/>
        <v>249209709.68000001</v>
      </c>
      <c r="H19" s="89">
        <f t="shared" si="1"/>
        <v>225662409.16</v>
      </c>
      <c r="J19" s="11"/>
      <c r="K19" s="11"/>
      <c r="L19" s="11"/>
      <c r="M19" s="11"/>
    </row>
    <row r="21" spans="1:13" x14ac:dyDescent="0.2">
      <c r="A21" t="s">
        <v>338</v>
      </c>
    </row>
    <row r="22" spans="1:13" x14ac:dyDescent="0.2">
      <c r="A22" s="3" t="s">
        <v>460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461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462</v>
      </c>
      <c r="B24" s="3"/>
      <c r="C24" s="3"/>
      <c r="H24" s="3" t="str">
        <f>IF(H9-G9&gt;0,"yes","no")</f>
        <v>yes</v>
      </c>
      <c r="J24" s="25"/>
    </row>
    <row r="25" spans="1:13" x14ac:dyDescent="0.2">
      <c r="A25" s="3" t="s">
        <v>463</v>
      </c>
      <c r="B25" s="3"/>
      <c r="C25" s="3"/>
      <c r="H25" s="3" t="str">
        <f>IF(H8-G8&gt;0,"yes","no")</f>
        <v>yes</v>
      </c>
      <c r="J25" s="25"/>
    </row>
    <row r="27" spans="1:13" x14ac:dyDescent="0.2">
      <c r="A27" s="3" t="s">
        <v>464</v>
      </c>
      <c r="B27" s="3"/>
      <c r="C27" s="3"/>
      <c r="H27" s="3" t="str">
        <f>IF(H15-G15&gt;0,"yes","no")</f>
        <v>no</v>
      </c>
    </row>
    <row r="28" spans="1:13" x14ac:dyDescent="0.2">
      <c r="A28" s="3" t="s">
        <v>465</v>
      </c>
      <c r="B28" s="3"/>
      <c r="C28" s="3"/>
      <c r="H28" s="3" t="str">
        <f>IF(H16-G16&gt;0,"yes","no")</f>
        <v>no</v>
      </c>
    </row>
    <row r="29" spans="1:13" x14ac:dyDescent="0.2">
      <c r="A29" s="3" t="s">
        <v>466</v>
      </c>
      <c r="B29" s="3"/>
      <c r="C29" s="3"/>
      <c r="H29" s="3" t="str">
        <f>IF(H18-G18&gt;0,"yes","no")</f>
        <v>yes</v>
      </c>
    </row>
    <row r="30" spans="1:13" x14ac:dyDescent="0.2">
      <c r="A30" s="3" t="s">
        <v>467</v>
      </c>
      <c r="H30" s="3" t="str">
        <f>IF(H17-G17&gt;0,"yes","no")</f>
        <v>no</v>
      </c>
    </row>
  </sheetData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>
      <selection activeCell="H17" sqref="H17"/>
    </sheetView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4th Quarter </v>
      </c>
    </row>
    <row r="4" spans="1:18" x14ac:dyDescent="0.2">
      <c r="A4" s="13"/>
    </row>
    <row r="5" spans="1:18" ht="13.5" thickBot="1" x14ac:dyDescent="0.25">
      <c r="A5" s="13"/>
      <c r="C5" s="31" t="s">
        <v>145</v>
      </c>
      <c r="D5" s="31"/>
      <c r="E5" s="31"/>
      <c r="F5" s="31"/>
      <c r="G5" s="31"/>
      <c r="H5" s="31"/>
      <c r="I5" s="13"/>
      <c r="J5" s="13"/>
      <c r="K5" s="13"/>
      <c r="L5" s="31" t="s">
        <v>148</v>
      </c>
      <c r="M5" s="31"/>
      <c r="N5" s="31"/>
      <c r="O5" s="31"/>
      <c r="P5" s="31"/>
      <c r="Q5" s="31"/>
    </row>
    <row r="6" spans="1:18" x14ac:dyDescent="0.2">
      <c r="A6" s="13"/>
      <c r="B6" s="115" t="s">
        <v>4</v>
      </c>
      <c r="C6" s="115" t="s">
        <v>403</v>
      </c>
      <c r="D6" s="115" t="s">
        <v>407</v>
      </c>
      <c r="E6" s="72" t="s">
        <v>429</v>
      </c>
      <c r="F6" s="115" t="s">
        <v>435</v>
      </c>
      <c r="G6" s="115" t="s">
        <v>437</v>
      </c>
      <c r="H6" s="115" t="s">
        <v>458</v>
      </c>
      <c r="I6" s="13"/>
      <c r="J6" s="13"/>
      <c r="K6" s="16" t="s">
        <v>4</v>
      </c>
      <c r="L6" s="115" t="s">
        <v>403</v>
      </c>
      <c r="M6" s="115" t="s">
        <v>407</v>
      </c>
      <c r="N6" s="72" t="s">
        <v>429</v>
      </c>
      <c r="O6" s="115" t="s">
        <v>435</v>
      </c>
      <c r="P6" s="115" t="s">
        <v>437</v>
      </c>
      <c r="Q6" s="115" t="s">
        <v>458</v>
      </c>
    </row>
    <row r="7" spans="1:18" x14ac:dyDescent="0.2">
      <c r="A7" s="13"/>
      <c r="B7" s="115" t="s">
        <v>1</v>
      </c>
      <c r="C7" s="90">
        <f>Details!C41</f>
        <v>763</v>
      </c>
      <c r="D7" s="90">
        <f>Details!D41</f>
        <v>809</v>
      </c>
      <c r="E7" s="90">
        <f>Details!E41</f>
        <v>625</v>
      </c>
      <c r="F7" s="90">
        <f>Details!F41</f>
        <v>478</v>
      </c>
      <c r="G7" s="90">
        <f>Details!G41</f>
        <v>429</v>
      </c>
      <c r="H7" s="90">
        <f>Details!H41</f>
        <v>317</v>
      </c>
      <c r="I7" s="13"/>
      <c r="J7" s="13"/>
      <c r="K7" s="98" t="s">
        <v>1</v>
      </c>
      <c r="L7" s="68">
        <f>Details!C68</f>
        <v>549969</v>
      </c>
      <c r="M7" s="68">
        <f>Details!D68</f>
        <v>514253</v>
      </c>
      <c r="N7" s="68">
        <f>Details!E68</f>
        <v>483487</v>
      </c>
      <c r="O7" s="68">
        <f>Details!F68</f>
        <v>445035</v>
      </c>
      <c r="P7" s="68">
        <f>Details!G68</f>
        <v>374419</v>
      </c>
      <c r="Q7" s="68">
        <f>Details!H68</f>
        <v>333632</v>
      </c>
    </row>
    <row r="8" spans="1:18" x14ac:dyDescent="0.2">
      <c r="A8" s="13"/>
      <c r="B8" s="115" t="s">
        <v>2</v>
      </c>
      <c r="C8" s="90">
        <f>Details!C42</f>
        <v>1781</v>
      </c>
      <c r="D8" s="90">
        <f>Details!D42</f>
        <v>1694</v>
      </c>
      <c r="E8" s="90">
        <f>Details!E42</f>
        <v>1469</v>
      </c>
      <c r="F8" s="90">
        <f>Details!F42</f>
        <v>1375</v>
      </c>
      <c r="G8" s="90">
        <f>Details!G42</f>
        <v>1297</v>
      </c>
      <c r="H8" s="90">
        <f>Details!H42</f>
        <v>959</v>
      </c>
      <c r="I8" s="56"/>
      <c r="J8" s="13"/>
      <c r="K8" s="98" t="s">
        <v>2</v>
      </c>
      <c r="L8" s="68">
        <f>Details!C69</f>
        <v>431369</v>
      </c>
      <c r="M8" s="68">
        <f>Details!D69</f>
        <v>417111</v>
      </c>
      <c r="N8" s="68">
        <f>Details!E69</f>
        <v>428360</v>
      </c>
      <c r="O8" s="68">
        <f>Details!F69</f>
        <v>389852</v>
      </c>
      <c r="P8" s="68">
        <f>Details!G69</f>
        <v>324569</v>
      </c>
      <c r="Q8" s="68">
        <f>Details!H69</f>
        <v>269895</v>
      </c>
    </row>
    <row r="9" spans="1:18" x14ac:dyDescent="0.2">
      <c r="A9" s="13"/>
      <c r="B9" s="120" t="s">
        <v>3</v>
      </c>
      <c r="C9" s="90">
        <f>Details!C43</f>
        <v>346</v>
      </c>
      <c r="D9" s="90">
        <f>Details!D43</f>
        <v>377</v>
      </c>
      <c r="E9" s="90">
        <f>Details!E43</f>
        <v>333</v>
      </c>
      <c r="F9" s="90">
        <f>Details!F43</f>
        <v>312</v>
      </c>
      <c r="G9" s="90">
        <f>Details!G43</f>
        <v>343</v>
      </c>
      <c r="H9" s="90">
        <f>Details!H43</f>
        <v>308</v>
      </c>
      <c r="I9" s="56"/>
      <c r="J9" s="13"/>
      <c r="K9" s="96" t="s">
        <v>3</v>
      </c>
      <c r="L9" s="68">
        <f>Details!C70</f>
        <v>202593</v>
      </c>
      <c r="M9" s="68">
        <f>Details!D70</f>
        <v>197137</v>
      </c>
      <c r="N9" s="68">
        <f>Details!E70</f>
        <v>182623</v>
      </c>
      <c r="O9" s="68">
        <f>Details!F70</f>
        <v>165790</v>
      </c>
      <c r="P9" s="68">
        <f>Details!G70</f>
        <v>139907</v>
      </c>
      <c r="Q9" s="68">
        <f>Details!H70</f>
        <v>133061</v>
      </c>
    </row>
    <row r="10" spans="1:18" x14ac:dyDescent="0.2">
      <c r="A10" s="13"/>
      <c r="B10" s="115" t="s">
        <v>449</v>
      </c>
      <c r="C10" s="90">
        <f>Details!C44</f>
        <v>193</v>
      </c>
      <c r="D10" s="90">
        <f>Details!D44</f>
        <v>220</v>
      </c>
      <c r="E10" s="90">
        <f>Details!E44</f>
        <v>199</v>
      </c>
      <c r="F10" s="90">
        <f>Details!F44</f>
        <v>364</v>
      </c>
      <c r="G10" s="90">
        <f>Details!G44</f>
        <v>229</v>
      </c>
      <c r="H10" s="90">
        <f>Details!H44</f>
        <v>219</v>
      </c>
      <c r="I10" s="13"/>
      <c r="J10" s="13"/>
      <c r="K10" s="98" t="s">
        <v>449</v>
      </c>
      <c r="L10" s="68">
        <f>Details!C71</f>
        <v>63370</v>
      </c>
      <c r="M10" s="68">
        <f>Details!D71</f>
        <v>60302</v>
      </c>
      <c r="N10" s="68">
        <f>Details!E71</f>
        <v>57589</v>
      </c>
      <c r="O10" s="68">
        <f>Details!F71</f>
        <v>88826</v>
      </c>
      <c r="P10" s="68">
        <f>Details!G71</f>
        <v>95484</v>
      </c>
      <c r="Q10" s="68">
        <f>Details!H71</f>
        <v>88818</v>
      </c>
    </row>
    <row r="11" spans="1:18" ht="13.5" thickBot="1" x14ac:dyDescent="0.25">
      <c r="A11" s="13"/>
      <c r="B11" s="117" t="s">
        <v>5</v>
      </c>
      <c r="C11" s="121">
        <f t="shared" ref="C11:H11" si="0">SUM(C7:C10)</f>
        <v>3083</v>
      </c>
      <c r="D11" s="121">
        <f t="shared" si="0"/>
        <v>3100</v>
      </c>
      <c r="E11" s="121">
        <f t="shared" si="0"/>
        <v>2626</v>
      </c>
      <c r="F11" s="121">
        <f t="shared" si="0"/>
        <v>2529</v>
      </c>
      <c r="G11" s="121">
        <f t="shared" si="0"/>
        <v>2298</v>
      </c>
      <c r="H11" s="121">
        <f t="shared" si="0"/>
        <v>1803</v>
      </c>
      <c r="I11" s="52"/>
      <c r="J11" s="13"/>
      <c r="K11" s="75" t="s">
        <v>5</v>
      </c>
      <c r="L11" s="69">
        <f t="shared" ref="L11:Q11" si="1">SUM(L7:L10)</f>
        <v>1247301</v>
      </c>
      <c r="M11" s="69">
        <f t="shared" si="1"/>
        <v>1188803</v>
      </c>
      <c r="N11" s="69">
        <f t="shared" si="1"/>
        <v>1152059</v>
      </c>
      <c r="O11" s="69">
        <f t="shared" si="1"/>
        <v>1089503</v>
      </c>
      <c r="P11" s="69">
        <f t="shared" si="1"/>
        <v>934379</v>
      </c>
      <c r="Q11" s="76">
        <f t="shared" si="1"/>
        <v>825406</v>
      </c>
      <c r="R11" s="18"/>
    </row>
    <row r="12" spans="1:18" x14ac:dyDescent="0.2">
      <c r="A12" s="13"/>
      <c r="B12" s="51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146</v>
      </c>
      <c r="D13" s="31"/>
      <c r="E13" s="31"/>
      <c r="F13" s="31"/>
      <c r="G13" s="31"/>
      <c r="H13" s="31"/>
      <c r="I13" s="13"/>
      <c r="J13" s="13"/>
      <c r="K13" s="13"/>
      <c r="L13" s="31" t="s">
        <v>149</v>
      </c>
      <c r="M13" s="31"/>
      <c r="N13" s="31"/>
      <c r="O13" s="31"/>
      <c r="P13" s="31"/>
      <c r="Q13" s="31"/>
    </row>
    <row r="14" spans="1:18" x14ac:dyDescent="0.2">
      <c r="A14" s="13"/>
      <c r="B14" s="115" t="s">
        <v>4</v>
      </c>
      <c r="C14" s="115" t="s">
        <v>403</v>
      </c>
      <c r="D14" s="115" t="s">
        <v>407</v>
      </c>
      <c r="E14" s="72" t="s">
        <v>429</v>
      </c>
      <c r="F14" s="115" t="s">
        <v>435</v>
      </c>
      <c r="G14" s="115" t="s">
        <v>437</v>
      </c>
      <c r="H14" s="115" t="s">
        <v>458</v>
      </c>
      <c r="I14" s="13"/>
      <c r="J14" s="13"/>
      <c r="K14" s="16" t="s">
        <v>4</v>
      </c>
      <c r="L14" s="115" t="s">
        <v>403</v>
      </c>
      <c r="M14" s="115" t="s">
        <v>407</v>
      </c>
      <c r="N14" s="72" t="s">
        <v>429</v>
      </c>
      <c r="O14" s="115" t="s">
        <v>435</v>
      </c>
      <c r="P14" s="115" t="s">
        <v>437</v>
      </c>
      <c r="Q14" s="115" t="s">
        <v>458</v>
      </c>
    </row>
    <row r="15" spans="1:18" x14ac:dyDescent="0.2">
      <c r="A15" s="13"/>
      <c r="B15" s="115" t="s">
        <v>1</v>
      </c>
      <c r="C15" s="68">
        <f>Details!C50</f>
        <v>1655</v>
      </c>
      <c r="D15" s="68">
        <f>Details!D50</f>
        <v>1683</v>
      </c>
      <c r="E15" s="68">
        <f>Details!E50</f>
        <v>1272</v>
      </c>
      <c r="F15" s="68">
        <f>Details!F50</f>
        <v>1195</v>
      </c>
      <c r="G15" s="68">
        <f>Details!G50</f>
        <v>1094</v>
      </c>
      <c r="H15" s="68">
        <f>Details!H50</f>
        <v>1169</v>
      </c>
      <c r="I15" s="13"/>
      <c r="J15" s="13"/>
      <c r="K15" s="98" t="s">
        <v>1</v>
      </c>
      <c r="L15" s="68">
        <f>Details!C77</f>
        <v>1384240</v>
      </c>
      <c r="M15" s="68">
        <f>Details!D77</f>
        <v>1294866</v>
      </c>
      <c r="N15" s="68">
        <f>Details!E77</f>
        <v>1274971</v>
      </c>
      <c r="O15" s="68">
        <f>Details!F77</f>
        <v>1186778</v>
      </c>
      <c r="P15" s="68">
        <f>Details!G77</f>
        <v>1113466</v>
      </c>
      <c r="Q15" s="68">
        <f>Details!H77</f>
        <v>1023902</v>
      </c>
    </row>
    <row r="16" spans="1:18" x14ac:dyDescent="0.2">
      <c r="A16" s="13"/>
      <c r="B16" s="115" t="s">
        <v>2</v>
      </c>
      <c r="C16" s="68">
        <f>Details!C51</f>
        <v>3113</v>
      </c>
      <c r="D16" s="68">
        <f>Details!D51</f>
        <v>2956</v>
      </c>
      <c r="E16" s="68">
        <f>Details!E51</f>
        <v>2875</v>
      </c>
      <c r="F16" s="68">
        <f>Details!F51</f>
        <v>2540</v>
      </c>
      <c r="G16" s="68">
        <f>Details!G51</f>
        <v>2407</v>
      </c>
      <c r="H16" s="68">
        <f>Details!H51</f>
        <v>2202</v>
      </c>
      <c r="I16" s="13"/>
      <c r="J16" s="13"/>
      <c r="K16" s="98" t="s">
        <v>2</v>
      </c>
      <c r="L16" s="68">
        <f>Details!C78</f>
        <v>923926</v>
      </c>
      <c r="M16" s="68">
        <f>Details!D78</f>
        <v>860376</v>
      </c>
      <c r="N16" s="68">
        <f>Details!E78</f>
        <v>963001</v>
      </c>
      <c r="O16" s="68">
        <f>Details!F78</f>
        <v>853410</v>
      </c>
      <c r="P16" s="68">
        <f>Details!G78</f>
        <v>758891</v>
      </c>
      <c r="Q16" s="68">
        <f>Details!H78</f>
        <v>666605</v>
      </c>
    </row>
    <row r="17" spans="1:18" x14ac:dyDescent="0.2">
      <c r="A17" s="13"/>
      <c r="B17" s="120" t="s">
        <v>3</v>
      </c>
      <c r="C17" s="68">
        <f>Details!C52</f>
        <v>805</v>
      </c>
      <c r="D17" s="68">
        <f>Details!D52</f>
        <v>812</v>
      </c>
      <c r="E17" s="68">
        <f>Details!E52</f>
        <v>752</v>
      </c>
      <c r="F17" s="68">
        <f>Details!F52</f>
        <v>757</v>
      </c>
      <c r="G17" s="68">
        <f>Details!G52</f>
        <v>723</v>
      </c>
      <c r="H17" s="68">
        <f>Details!H52</f>
        <v>893</v>
      </c>
      <c r="I17" s="13"/>
      <c r="J17" s="13"/>
      <c r="K17" s="96" t="s">
        <v>3</v>
      </c>
      <c r="L17" s="68">
        <f>Details!C79</f>
        <v>382574</v>
      </c>
      <c r="M17" s="68">
        <f>Details!D79</f>
        <v>379070</v>
      </c>
      <c r="N17" s="68">
        <f>Details!E79</f>
        <v>383308</v>
      </c>
      <c r="O17" s="68">
        <f>Details!F79</f>
        <v>371064</v>
      </c>
      <c r="P17" s="68">
        <f>Details!G79</f>
        <v>344114</v>
      </c>
      <c r="Q17" s="68">
        <f>Details!H79</f>
        <v>352827</v>
      </c>
    </row>
    <row r="18" spans="1:18" x14ac:dyDescent="0.2">
      <c r="A18" s="13"/>
      <c r="B18" s="115" t="s">
        <v>449</v>
      </c>
      <c r="C18" s="68">
        <f>Details!C53</f>
        <v>371</v>
      </c>
      <c r="D18" s="68">
        <f>Details!D53</f>
        <v>378</v>
      </c>
      <c r="E18" s="68">
        <f>Details!E53</f>
        <v>384</v>
      </c>
      <c r="F18" s="68">
        <f>Details!F53</f>
        <v>722</v>
      </c>
      <c r="G18" s="68">
        <f>Details!G53</f>
        <v>471</v>
      </c>
      <c r="H18" s="68">
        <f>Details!H53</f>
        <v>803</v>
      </c>
      <c r="I18" s="13"/>
      <c r="J18" s="13"/>
      <c r="K18" s="98" t="s">
        <v>449</v>
      </c>
      <c r="L18" s="68">
        <f>Details!C80</f>
        <v>120931</v>
      </c>
      <c r="M18" s="68">
        <f>Details!D80</f>
        <v>120481</v>
      </c>
      <c r="N18" s="68">
        <f>Details!E80</f>
        <v>161426</v>
      </c>
      <c r="O18" s="68">
        <f>Details!F80</f>
        <v>200518</v>
      </c>
      <c r="P18" s="68">
        <f>Details!G80</f>
        <v>234440</v>
      </c>
      <c r="Q18" s="68">
        <f>Details!H80</f>
        <v>240499</v>
      </c>
    </row>
    <row r="19" spans="1:18" ht="13.5" thickBot="1" x14ac:dyDescent="0.25">
      <c r="A19" s="13"/>
      <c r="B19" s="117" t="s">
        <v>5</v>
      </c>
      <c r="C19" s="121">
        <f t="shared" ref="C19:H19" si="2">SUM(C15:C18)</f>
        <v>5944</v>
      </c>
      <c r="D19" s="121">
        <f t="shared" si="2"/>
        <v>5829</v>
      </c>
      <c r="E19" s="121">
        <f t="shared" si="2"/>
        <v>5283</v>
      </c>
      <c r="F19" s="121">
        <f t="shared" si="2"/>
        <v>5214</v>
      </c>
      <c r="G19" s="121">
        <f t="shared" si="2"/>
        <v>4695</v>
      </c>
      <c r="H19" s="121">
        <f t="shared" si="2"/>
        <v>5067</v>
      </c>
      <c r="I19" s="52"/>
      <c r="J19" s="13"/>
      <c r="K19" s="75" t="s">
        <v>5</v>
      </c>
      <c r="L19" s="69">
        <f t="shared" ref="L19:Q19" si="3">SUM(L15:L18)</f>
        <v>2811671</v>
      </c>
      <c r="M19" s="69">
        <f t="shared" si="3"/>
        <v>2654793</v>
      </c>
      <c r="N19" s="69">
        <f t="shared" si="3"/>
        <v>2782706</v>
      </c>
      <c r="O19" s="69">
        <f t="shared" si="3"/>
        <v>2611770</v>
      </c>
      <c r="P19" s="69">
        <f t="shared" si="3"/>
        <v>2450911</v>
      </c>
      <c r="Q19" s="76">
        <f t="shared" si="3"/>
        <v>2283833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147</v>
      </c>
      <c r="D21" s="31"/>
      <c r="E21" s="31"/>
      <c r="F21" s="31"/>
      <c r="G21" s="31"/>
      <c r="H21" s="31"/>
      <c r="I21" s="13"/>
      <c r="J21" s="13"/>
      <c r="K21" s="13"/>
      <c r="L21" s="57" t="s">
        <v>150</v>
      </c>
      <c r="M21" s="31"/>
      <c r="N21" s="31"/>
      <c r="O21" s="57"/>
      <c r="P21" s="31"/>
      <c r="Q21" s="31"/>
    </row>
    <row r="22" spans="1:18" x14ac:dyDescent="0.2">
      <c r="A22" s="13"/>
      <c r="B22" s="115" t="s">
        <v>4</v>
      </c>
      <c r="C22" s="115" t="s">
        <v>403</v>
      </c>
      <c r="D22" s="115" t="s">
        <v>407</v>
      </c>
      <c r="E22" s="72" t="s">
        <v>429</v>
      </c>
      <c r="F22" s="115" t="s">
        <v>435</v>
      </c>
      <c r="G22" s="115" t="s">
        <v>437</v>
      </c>
      <c r="H22" s="115" t="s">
        <v>458</v>
      </c>
      <c r="I22" s="13"/>
      <c r="J22" s="13"/>
      <c r="K22" s="81" t="s">
        <v>4</v>
      </c>
      <c r="L22" s="115" t="s">
        <v>403</v>
      </c>
      <c r="M22" s="115" t="s">
        <v>407</v>
      </c>
      <c r="N22" s="72" t="s">
        <v>429</v>
      </c>
      <c r="O22" s="115" t="s">
        <v>435</v>
      </c>
      <c r="P22" s="115" t="s">
        <v>437</v>
      </c>
      <c r="Q22" s="115" t="s">
        <v>458</v>
      </c>
    </row>
    <row r="23" spans="1:18" x14ac:dyDescent="0.2">
      <c r="A23" s="13"/>
      <c r="B23" s="115" t="s">
        <v>1</v>
      </c>
      <c r="C23" s="71">
        <f>C7/C15</f>
        <v>0.46102719033232631</v>
      </c>
      <c r="D23" s="71">
        <f t="shared" ref="D23:H23" si="4">D7/D15</f>
        <v>0.48068924539512775</v>
      </c>
      <c r="E23" s="71">
        <f t="shared" si="4"/>
        <v>0.49135220125786161</v>
      </c>
      <c r="F23" s="71">
        <f t="shared" si="4"/>
        <v>0.4</v>
      </c>
      <c r="G23" s="71">
        <f t="shared" si="4"/>
        <v>0.39213893967093238</v>
      </c>
      <c r="H23" s="71">
        <f t="shared" si="4"/>
        <v>0.27117194183062449</v>
      </c>
      <c r="I23" s="13"/>
      <c r="J23" s="13"/>
      <c r="K23" s="91" t="s">
        <v>1</v>
      </c>
      <c r="L23" s="74">
        <f>L7/L15</f>
        <v>0.39730754782407673</v>
      </c>
      <c r="M23" s="74">
        <f t="shared" ref="M23:Q23" si="5">M7/M15</f>
        <v>0.39714765852219458</v>
      </c>
      <c r="N23" s="74">
        <f t="shared" si="5"/>
        <v>0.37921411545831241</v>
      </c>
      <c r="O23" s="74">
        <f t="shared" si="5"/>
        <v>0.37499431233137115</v>
      </c>
      <c r="P23" s="74">
        <f t="shared" si="5"/>
        <v>0.33626442118573896</v>
      </c>
      <c r="Q23" s="88">
        <f t="shared" si="5"/>
        <v>0.32584368425884508</v>
      </c>
    </row>
    <row r="24" spans="1:18" x14ac:dyDescent="0.2">
      <c r="A24" s="13"/>
      <c r="B24" s="115" t="s">
        <v>2</v>
      </c>
      <c r="C24" s="71">
        <f t="shared" ref="C24:H26" si="6">C8/C16</f>
        <v>0.57211692900738842</v>
      </c>
      <c r="D24" s="71">
        <f t="shared" si="6"/>
        <v>0.57307171853856564</v>
      </c>
      <c r="E24" s="71">
        <f t="shared" si="6"/>
        <v>0.51095652173913042</v>
      </c>
      <c r="F24" s="71">
        <f t="shared" si="6"/>
        <v>0.54133858267716539</v>
      </c>
      <c r="G24" s="71">
        <f t="shared" si="6"/>
        <v>0.53884503531366845</v>
      </c>
      <c r="H24" s="71">
        <f t="shared" si="6"/>
        <v>0.43551316984559491</v>
      </c>
      <c r="I24" s="13"/>
      <c r="J24" s="13"/>
      <c r="K24" s="91" t="s">
        <v>2</v>
      </c>
      <c r="L24" s="74">
        <f t="shared" ref="L24:Q26" si="7">L8/L16</f>
        <v>0.46688695847935874</v>
      </c>
      <c r="M24" s="74">
        <f t="shared" si="7"/>
        <v>0.48480083126447043</v>
      </c>
      <c r="N24" s="74">
        <f t="shared" si="7"/>
        <v>0.4448178143117193</v>
      </c>
      <c r="O24" s="74">
        <f t="shared" si="7"/>
        <v>0.45681677036828722</v>
      </c>
      <c r="P24" s="74">
        <f t="shared" si="7"/>
        <v>0.42768856133489525</v>
      </c>
      <c r="Q24" s="88">
        <f t="shared" si="7"/>
        <v>0.40487995139550409</v>
      </c>
    </row>
    <row r="25" spans="1:18" x14ac:dyDescent="0.2">
      <c r="A25" s="13"/>
      <c r="B25" s="120" t="s">
        <v>3</v>
      </c>
      <c r="C25" s="71">
        <f t="shared" si="6"/>
        <v>0.42981366459627329</v>
      </c>
      <c r="D25" s="71">
        <f t="shared" si="6"/>
        <v>0.4642857142857143</v>
      </c>
      <c r="E25" s="71">
        <f t="shared" si="6"/>
        <v>0.44281914893617019</v>
      </c>
      <c r="F25" s="71">
        <f t="shared" si="6"/>
        <v>0.41215323645970936</v>
      </c>
      <c r="G25" s="71">
        <f t="shared" si="6"/>
        <v>0.47441217150760717</v>
      </c>
      <c r="H25" s="71">
        <f t="shared" si="6"/>
        <v>0.34490481522956329</v>
      </c>
      <c r="I25" s="13"/>
      <c r="J25" s="13"/>
      <c r="K25" s="83" t="s">
        <v>3</v>
      </c>
      <c r="L25" s="74">
        <f t="shared" si="7"/>
        <v>0.52955245259740602</v>
      </c>
      <c r="M25" s="74">
        <f t="shared" si="7"/>
        <v>0.52005434352494262</v>
      </c>
      <c r="N25" s="74">
        <f t="shared" si="7"/>
        <v>0.47643931251108768</v>
      </c>
      <c r="O25" s="74">
        <f t="shared" si="7"/>
        <v>0.44679624000172474</v>
      </c>
      <c r="P25" s="74">
        <f t="shared" si="7"/>
        <v>0.40657165939194567</v>
      </c>
      <c r="Q25" s="88">
        <f t="shared" si="7"/>
        <v>0.37712816762889462</v>
      </c>
    </row>
    <row r="26" spans="1:18" x14ac:dyDescent="0.2">
      <c r="A26" s="13"/>
      <c r="B26" s="115" t="s">
        <v>449</v>
      </c>
      <c r="C26" s="71">
        <f t="shared" si="6"/>
        <v>0.52021563342318056</v>
      </c>
      <c r="D26" s="71">
        <f t="shared" si="6"/>
        <v>0.58201058201058198</v>
      </c>
      <c r="E26" s="71">
        <f t="shared" si="6"/>
        <v>0.51822916666666663</v>
      </c>
      <c r="F26" s="71">
        <f t="shared" si="6"/>
        <v>0.50415512465373957</v>
      </c>
      <c r="G26" s="71">
        <f t="shared" si="6"/>
        <v>0.4861995753715499</v>
      </c>
      <c r="H26" s="71">
        <f t="shared" si="6"/>
        <v>0.27272727272727271</v>
      </c>
      <c r="I26" s="32"/>
      <c r="J26" s="13"/>
      <c r="K26" s="91" t="s">
        <v>449</v>
      </c>
      <c r="L26" s="74">
        <f t="shared" si="7"/>
        <v>0.52401782834839705</v>
      </c>
      <c r="M26" s="74">
        <f t="shared" si="7"/>
        <v>0.50051045393049531</v>
      </c>
      <c r="N26" s="74">
        <f t="shared" si="7"/>
        <v>0.356751700469565</v>
      </c>
      <c r="O26" s="74">
        <f t="shared" si="7"/>
        <v>0.44298267487208132</v>
      </c>
      <c r="P26" s="74">
        <f t="shared" si="7"/>
        <v>0.40728544616959561</v>
      </c>
      <c r="Q26" s="88">
        <f t="shared" si="7"/>
        <v>0.36930714888627397</v>
      </c>
      <c r="R26" s="5"/>
    </row>
    <row r="27" spans="1:18" ht="13.5" thickBot="1" x14ac:dyDescent="0.25">
      <c r="A27" s="13"/>
      <c r="B27" s="117" t="s">
        <v>5</v>
      </c>
      <c r="C27" s="122">
        <f t="shared" ref="C27:H27" si="8">C11/C19</f>
        <v>0.51867429340511439</v>
      </c>
      <c r="D27" s="122">
        <f t="shared" si="8"/>
        <v>0.53182364041859664</v>
      </c>
      <c r="E27" s="122">
        <f t="shared" si="8"/>
        <v>0.49706606095021766</v>
      </c>
      <c r="F27" s="122">
        <f t="shared" si="8"/>
        <v>0.48504027617951667</v>
      </c>
      <c r="G27" s="123">
        <f t="shared" si="8"/>
        <v>0.48945686900958468</v>
      </c>
      <c r="H27" s="122">
        <f t="shared" si="8"/>
        <v>0.35583185316755478</v>
      </c>
      <c r="I27" s="53"/>
      <c r="J27" s="13"/>
      <c r="K27" s="93" t="s">
        <v>5</v>
      </c>
      <c r="L27" s="87">
        <f t="shared" ref="L27:Q27" si="9">L11/L19</f>
        <v>0.44361555815029569</v>
      </c>
      <c r="M27" s="87">
        <f t="shared" si="9"/>
        <v>0.44779498815915214</v>
      </c>
      <c r="N27" s="87">
        <f t="shared" si="9"/>
        <v>0.41400672582730624</v>
      </c>
      <c r="O27" s="87">
        <f t="shared" si="9"/>
        <v>0.41715120397278471</v>
      </c>
      <c r="P27" s="87">
        <f t="shared" si="9"/>
        <v>0.38123742559399343</v>
      </c>
      <c r="Q27" s="95">
        <f t="shared" si="9"/>
        <v>0.36141259014998034</v>
      </c>
      <c r="R27" s="10"/>
    </row>
    <row r="28" spans="1:18" x14ac:dyDescent="0.2">
      <c r="A28" s="13"/>
    </row>
  </sheetData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>
      <selection activeCell="A4" sqref="A4"/>
    </sheetView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4th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5" t="s">
        <v>403</v>
      </c>
      <c r="D5" s="115" t="s">
        <v>407</v>
      </c>
      <c r="E5" s="72" t="s">
        <v>429</v>
      </c>
      <c r="F5" s="115" t="s">
        <v>435</v>
      </c>
      <c r="G5" s="115" t="s">
        <v>437</v>
      </c>
      <c r="H5" s="115" t="s">
        <v>458</v>
      </c>
      <c r="I5" s="13"/>
      <c r="J5" s="13"/>
      <c r="K5" s="16" t="s">
        <v>4</v>
      </c>
      <c r="L5" s="115" t="s">
        <v>403</v>
      </c>
      <c r="M5" s="115" t="s">
        <v>407</v>
      </c>
      <c r="N5" s="72" t="s">
        <v>429</v>
      </c>
      <c r="O5" s="115" t="s">
        <v>435</v>
      </c>
      <c r="P5" s="115" t="s">
        <v>437</v>
      </c>
      <c r="Q5" s="115" t="s">
        <v>458</v>
      </c>
    </row>
    <row r="6" spans="1:20" x14ac:dyDescent="0.2">
      <c r="B6" s="98" t="str">
        <f>'Collected to Claims Ratio'!B15</f>
        <v>Air Force</v>
      </c>
      <c r="C6" s="68">
        <f>'Collected to Claims Ratio'!C15</f>
        <v>1655</v>
      </c>
      <c r="D6" s="68">
        <f>'Collected to Claims Ratio'!D15</f>
        <v>1683</v>
      </c>
      <c r="E6" s="68">
        <f>'Collected to Claims Ratio'!E15</f>
        <v>1272</v>
      </c>
      <c r="F6" s="68">
        <f>'Collected to Claims Ratio'!F15</f>
        <v>1195</v>
      </c>
      <c r="G6" s="68">
        <f>'Collected to Claims Ratio'!G15</f>
        <v>1094</v>
      </c>
      <c r="H6" s="73">
        <f>'Collected to Claims Ratio'!H15</f>
        <v>1169</v>
      </c>
      <c r="I6" s="13"/>
      <c r="J6" s="13"/>
      <c r="K6" s="98" t="str">
        <f>'Collected to Claims Ratio'!K15</f>
        <v>Air Force</v>
      </c>
      <c r="L6" s="68">
        <f>'Collected to Claims Ratio'!L15</f>
        <v>1384240</v>
      </c>
      <c r="M6" s="68">
        <f>'Collected to Claims Ratio'!M15</f>
        <v>1294866</v>
      </c>
      <c r="N6" s="68">
        <f>'Collected to Claims Ratio'!N15</f>
        <v>1274971</v>
      </c>
      <c r="O6" s="68">
        <f>'Collected to Claims Ratio'!O15</f>
        <v>1186778</v>
      </c>
      <c r="P6" s="68">
        <f>'Collected to Claims Ratio'!P15</f>
        <v>1113466</v>
      </c>
      <c r="Q6" s="73">
        <f>'Collected to Claims Ratio'!Q15</f>
        <v>1023902</v>
      </c>
    </row>
    <row r="7" spans="1:20" x14ac:dyDescent="0.2">
      <c r="B7" s="98" t="str">
        <f>'Collected to Claims Ratio'!B16</f>
        <v>Army</v>
      </c>
      <c r="C7" s="68">
        <f>'Collected to Claims Ratio'!C16</f>
        <v>3113</v>
      </c>
      <c r="D7" s="68">
        <f>'Collected to Claims Ratio'!D16</f>
        <v>2956</v>
      </c>
      <c r="E7" s="68">
        <f>'Collected to Claims Ratio'!E16</f>
        <v>2875</v>
      </c>
      <c r="F7" s="68">
        <f>'Collected to Claims Ratio'!F16</f>
        <v>2540</v>
      </c>
      <c r="G7" s="68">
        <f>'Collected to Claims Ratio'!G16</f>
        <v>2407</v>
      </c>
      <c r="H7" s="73">
        <f>'Collected to Claims Ratio'!H16</f>
        <v>2202</v>
      </c>
      <c r="I7" s="13"/>
      <c r="J7" s="13"/>
      <c r="K7" s="98" t="str">
        <f>'Collected to Claims Ratio'!K16</f>
        <v>Army</v>
      </c>
      <c r="L7" s="68">
        <f>'Collected to Claims Ratio'!L16</f>
        <v>923926</v>
      </c>
      <c r="M7" s="68">
        <f>'Collected to Claims Ratio'!M16</f>
        <v>860376</v>
      </c>
      <c r="N7" s="68">
        <f>'Collected to Claims Ratio'!N16</f>
        <v>963001</v>
      </c>
      <c r="O7" s="68">
        <f>'Collected to Claims Ratio'!O16</f>
        <v>853410</v>
      </c>
      <c r="P7" s="68">
        <f>'Collected to Claims Ratio'!P16</f>
        <v>758891</v>
      </c>
      <c r="Q7" s="73">
        <f>'Collected to Claims Ratio'!Q16</f>
        <v>666605</v>
      </c>
    </row>
    <row r="8" spans="1:20" x14ac:dyDescent="0.2">
      <c r="B8" s="96" t="s">
        <v>3</v>
      </c>
      <c r="C8" s="68">
        <f>'Collected to Claims Ratio'!C17</f>
        <v>805</v>
      </c>
      <c r="D8" s="68">
        <f>'Collected to Claims Ratio'!D17</f>
        <v>812</v>
      </c>
      <c r="E8" s="68">
        <f>'Collected to Claims Ratio'!E17</f>
        <v>752</v>
      </c>
      <c r="F8" s="68">
        <f>'Collected to Claims Ratio'!F17</f>
        <v>757</v>
      </c>
      <c r="G8" s="68">
        <f>'Collected to Claims Ratio'!G17</f>
        <v>723</v>
      </c>
      <c r="H8" s="73">
        <f>'Collected to Claims Ratio'!H17</f>
        <v>893</v>
      </c>
      <c r="I8" s="13"/>
      <c r="J8" s="13"/>
      <c r="K8" s="96" t="s">
        <v>3</v>
      </c>
      <c r="L8" s="68">
        <f>'Collected to Claims Ratio'!L17</f>
        <v>382574</v>
      </c>
      <c r="M8" s="68">
        <f>'Collected to Claims Ratio'!M17</f>
        <v>379070</v>
      </c>
      <c r="N8" s="68">
        <f>'Collected to Claims Ratio'!N17</f>
        <v>383308</v>
      </c>
      <c r="O8" s="68">
        <f>'Collected to Claims Ratio'!O17</f>
        <v>371064</v>
      </c>
      <c r="P8" s="68">
        <f>'Collected to Claims Ratio'!P17</f>
        <v>344114</v>
      </c>
      <c r="Q8" s="73">
        <f>'Collected to Claims Ratio'!Q17</f>
        <v>352827</v>
      </c>
    </row>
    <row r="9" spans="1:20" x14ac:dyDescent="0.2">
      <c r="B9" s="98" t="str">
        <f>'Collected to Claims Ratio'!B18</f>
        <v>NCR MD</v>
      </c>
      <c r="C9" s="68">
        <f>'Collected to Claims Ratio'!C18</f>
        <v>371</v>
      </c>
      <c r="D9" s="68">
        <f>'Collected to Claims Ratio'!D18</f>
        <v>378</v>
      </c>
      <c r="E9" s="68">
        <f>'Collected to Claims Ratio'!E18</f>
        <v>384</v>
      </c>
      <c r="F9" s="68">
        <f>'Collected to Claims Ratio'!F18</f>
        <v>722</v>
      </c>
      <c r="G9" s="68">
        <f>'Collected to Claims Ratio'!G18</f>
        <v>471</v>
      </c>
      <c r="H9" s="73">
        <f>'Collected to Claims Ratio'!H18</f>
        <v>803</v>
      </c>
      <c r="I9" s="31"/>
      <c r="J9" s="13"/>
      <c r="K9" s="98" t="str">
        <f>'Collected to Claims Ratio'!K18</f>
        <v>NCR MD</v>
      </c>
      <c r="L9" s="68">
        <f>'Collected to Claims Ratio'!L18</f>
        <v>120931</v>
      </c>
      <c r="M9" s="68">
        <f>'Collected to Claims Ratio'!M18</f>
        <v>120481</v>
      </c>
      <c r="N9" s="68">
        <f>'Collected to Claims Ratio'!N18</f>
        <v>161426</v>
      </c>
      <c r="O9" s="68">
        <f>'Collected to Claims Ratio'!O18</f>
        <v>200518</v>
      </c>
      <c r="P9" s="68">
        <f>'Collected to Claims Ratio'!P18</f>
        <v>234440</v>
      </c>
      <c r="Q9" s="73">
        <f>'Collected to Claims Ratio'!Q18</f>
        <v>240499</v>
      </c>
      <c r="R9" s="17"/>
    </row>
    <row r="10" spans="1:20" ht="13.5" thickBot="1" x14ac:dyDescent="0.25">
      <c r="B10" s="75" t="str">
        <f>'Collected to Claims Ratio'!B19</f>
        <v>Total</v>
      </c>
      <c r="C10" s="69">
        <f t="shared" ref="C10:H10" si="0">SUM(C6:C9)</f>
        <v>5944</v>
      </c>
      <c r="D10" s="69">
        <f t="shared" si="0"/>
        <v>5829</v>
      </c>
      <c r="E10" s="69">
        <f t="shared" si="0"/>
        <v>5283</v>
      </c>
      <c r="F10" s="69">
        <f t="shared" si="0"/>
        <v>5214</v>
      </c>
      <c r="G10" s="69">
        <f t="shared" si="0"/>
        <v>4695</v>
      </c>
      <c r="H10" s="76">
        <f t="shared" si="0"/>
        <v>5067</v>
      </c>
      <c r="I10" s="52"/>
      <c r="J10" s="51"/>
      <c r="K10" s="75" t="str">
        <f>'Collected to Claims Ratio'!K19</f>
        <v>Total</v>
      </c>
      <c r="L10" s="69">
        <f t="shared" ref="L10:Q10" si="1">SUM(L6:L9)</f>
        <v>2811671</v>
      </c>
      <c r="M10" s="69">
        <f t="shared" si="1"/>
        <v>2654793</v>
      </c>
      <c r="N10" s="69">
        <f t="shared" si="1"/>
        <v>2782706</v>
      </c>
      <c r="O10" s="69">
        <f t="shared" si="1"/>
        <v>2611770</v>
      </c>
      <c r="P10" s="69">
        <f t="shared" si="1"/>
        <v>2450911</v>
      </c>
      <c r="Q10" s="76">
        <f t="shared" si="1"/>
        <v>2283833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5" t="s">
        <v>403</v>
      </c>
      <c r="D13" s="115" t="s">
        <v>407</v>
      </c>
      <c r="E13" s="72" t="s">
        <v>429</v>
      </c>
      <c r="F13" s="115" t="s">
        <v>435</v>
      </c>
      <c r="G13" s="115" t="s">
        <v>437</v>
      </c>
      <c r="H13" s="115" t="s">
        <v>458</v>
      </c>
      <c r="I13" s="13"/>
      <c r="J13" s="13"/>
      <c r="K13" s="81" t="s">
        <v>430</v>
      </c>
      <c r="L13" s="115" t="s">
        <v>403</v>
      </c>
      <c r="M13" s="115" t="s">
        <v>407</v>
      </c>
      <c r="N13" s="72" t="s">
        <v>429</v>
      </c>
      <c r="O13" s="115" t="s">
        <v>435</v>
      </c>
      <c r="P13" s="115" t="s">
        <v>437</v>
      </c>
      <c r="Q13" s="115" t="s">
        <v>458</v>
      </c>
    </row>
    <row r="14" spans="1:20" x14ac:dyDescent="0.2">
      <c r="B14" s="98" t="s">
        <v>1</v>
      </c>
      <c r="C14" s="68">
        <f>Details!C59</f>
        <v>36165</v>
      </c>
      <c r="D14" s="68">
        <f>Details!D59</f>
        <v>35080</v>
      </c>
      <c r="E14" s="68">
        <f>Details!E59</f>
        <v>31356</v>
      </c>
      <c r="F14" s="68">
        <f>Details!F59</f>
        <v>25879</v>
      </c>
      <c r="G14" s="68">
        <f>Details!G59</f>
        <v>27450</v>
      </c>
      <c r="H14" s="68">
        <f>Details!H59</f>
        <v>27773</v>
      </c>
      <c r="I14" s="13"/>
      <c r="J14" s="13"/>
      <c r="K14" s="98" t="s">
        <v>1</v>
      </c>
      <c r="L14" s="68">
        <f>Details!C86</f>
        <v>3387421</v>
      </c>
      <c r="M14" s="68">
        <f>Details!D86</f>
        <v>3470237</v>
      </c>
      <c r="N14" s="68">
        <f>Details!E86</f>
        <v>3182328</v>
      </c>
      <c r="O14" s="68">
        <f>Details!F86</f>
        <v>3163345</v>
      </c>
      <c r="P14" s="68">
        <f>Details!G86</f>
        <v>3101917</v>
      </c>
      <c r="Q14" s="68">
        <f>Details!H86</f>
        <v>3012630</v>
      </c>
      <c r="R14" s="4"/>
      <c r="S14" s="4"/>
      <c r="T14" s="4"/>
    </row>
    <row r="15" spans="1:20" x14ac:dyDescent="0.2">
      <c r="B15" s="98" t="s">
        <v>2</v>
      </c>
      <c r="C15" s="68">
        <f>Details!C60</f>
        <v>97987</v>
      </c>
      <c r="D15" s="68">
        <f>Details!D60</f>
        <v>103366</v>
      </c>
      <c r="E15" s="68">
        <f>Details!E60</f>
        <v>95994</v>
      </c>
      <c r="F15" s="68">
        <f>Details!F60</f>
        <v>97801</v>
      </c>
      <c r="G15" s="68">
        <f>Details!G60</f>
        <v>85557</v>
      </c>
      <c r="H15" s="68">
        <f>Details!H60</f>
        <v>92312</v>
      </c>
      <c r="I15" s="13"/>
      <c r="J15" s="13"/>
      <c r="K15" s="98" t="s">
        <v>2</v>
      </c>
      <c r="L15" s="68">
        <f>Details!C87</f>
        <v>5938109</v>
      </c>
      <c r="M15" s="68">
        <f>Details!D87</f>
        <v>7902145</v>
      </c>
      <c r="N15" s="68">
        <f>Details!E87</f>
        <v>6434731</v>
      </c>
      <c r="O15" s="68">
        <f>Details!F87</f>
        <v>6345257</v>
      </c>
      <c r="P15" s="68">
        <f>Details!G87</f>
        <v>5571370</v>
      </c>
      <c r="Q15" s="68">
        <f>Details!H87</f>
        <v>5595861</v>
      </c>
      <c r="R15" s="4"/>
      <c r="S15" s="4"/>
      <c r="T15" s="4"/>
    </row>
    <row r="16" spans="1:20" x14ac:dyDescent="0.2">
      <c r="B16" s="96" t="s">
        <v>3</v>
      </c>
      <c r="C16" s="68">
        <f>Details!C61</f>
        <v>49149</v>
      </c>
      <c r="D16" s="68">
        <f>Details!D61</f>
        <v>50367</v>
      </c>
      <c r="E16" s="68">
        <f>Details!E61</f>
        <v>49085</v>
      </c>
      <c r="F16" s="68">
        <f>Details!F61</f>
        <v>49214</v>
      </c>
      <c r="G16" s="68">
        <f>Details!G61</f>
        <v>49859</v>
      </c>
      <c r="H16" s="68">
        <f>Details!H61</f>
        <v>49422</v>
      </c>
      <c r="I16" s="13"/>
      <c r="J16" s="13"/>
      <c r="K16" s="96" t="s">
        <v>3</v>
      </c>
      <c r="L16" s="68">
        <f>Details!C88</f>
        <v>3546394</v>
      </c>
      <c r="M16" s="68">
        <f>Details!D88</f>
        <v>3274049</v>
      </c>
      <c r="N16" s="68">
        <f>Details!E88</f>
        <v>2765505</v>
      </c>
      <c r="O16" s="68">
        <f>Details!F88</f>
        <v>3237557</v>
      </c>
      <c r="P16" s="68">
        <f>Details!G88</f>
        <v>3412014</v>
      </c>
      <c r="Q16" s="68">
        <f>Details!H88</f>
        <v>3212544</v>
      </c>
      <c r="R16" s="4"/>
      <c r="S16" s="4"/>
      <c r="T16" s="4"/>
    </row>
    <row r="17" spans="2:18" x14ac:dyDescent="0.2">
      <c r="B17" s="98" t="s">
        <v>449</v>
      </c>
      <c r="C17" s="68">
        <f>Details!C62</f>
        <v>9968</v>
      </c>
      <c r="D17" s="68">
        <f>Details!D62</f>
        <v>9646</v>
      </c>
      <c r="E17" s="68">
        <f>Details!E62</f>
        <v>9831</v>
      </c>
      <c r="F17" s="68">
        <f>Details!F62</f>
        <v>15359</v>
      </c>
      <c r="G17" s="68">
        <f>Details!G62</f>
        <v>16337</v>
      </c>
      <c r="H17" s="68">
        <f>Details!H62</f>
        <v>17050</v>
      </c>
      <c r="I17" s="13"/>
      <c r="J17" s="13"/>
      <c r="K17" s="98" t="s">
        <v>449</v>
      </c>
      <c r="L17" s="68">
        <f>Details!C89</f>
        <v>859162</v>
      </c>
      <c r="M17" s="68">
        <f>Details!D89</f>
        <v>1037026</v>
      </c>
      <c r="N17" s="68">
        <f>Details!E89</f>
        <v>778749</v>
      </c>
      <c r="O17" s="68">
        <f>Details!F89</f>
        <v>1064271</v>
      </c>
      <c r="P17" s="68">
        <f>Details!G89</f>
        <v>1038080</v>
      </c>
      <c r="Q17" s="68">
        <f>Details!H89</f>
        <v>1708294</v>
      </c>
    </row>
    <row r="18" spans="2:18" ht="13.5" thickBot="1" x14ac:dyDescent="0.25">
      <c r="B18" s="75" t="s">
        <v>5</v>
      </c>
      <c r="C18" s="69">
        <f t="shared" ref="C18:H18" si="2">SUM(C14:C17)</f>
        <v>193269</v>
      </c>
      <c r="D18" s="69">
        <f t="shared" si="2"/>
        <v>198459</v>
      </c>
      <c r="E18" s="69">
        <f t="shared" si="2"/>
        <v>186266</v>
      </c>
      <c r="F18" s="69">
        <f t="shared" si="2"/>
        <v>188253</v>
      </c>
      <c r="G18" s="69">
        <f t="shared" si="2"/>
        <v>179203</v>
      </c>
      <c r="H18" s="76">
        <f t="shared" si="2"/>
        <v>186557</v>
      </c>
      <c r="I18" s="52"/>
      <c r="J18" s="51"/>
      <c r="K18" s="75" t="s">
        <v>5</v>
      </c>
      <c r="L18" s="69">
        <f t="shared" ref="L18:Q18" si="3">SUM(L14:L17)</f>
        <v>13731086</v>
      </c>
      <c r="M18" s="69">
        <f t="shared" si="3"/>
        <v>15683457</v>
      </c>
      <c r="N18" s="69">
        <f t="shared" si="3"/>
        <v>13161313</v>
      </c>
      <c r="O18" s="69">
        <f t="shared" si="3"/>
        <v>13810430</v>
      </c>
      <c r="P18" s="69">
        <f t="shared" si="3"/>
        <v>13123381</v>
      </c>
      <c r="Q18" s="76">
        <f t="shared" si="3"/>
        <v>13529329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133</v>
      </c>
      <c r="D20" s="13"/>
      <c r="E20" s="13"/>
      <c r="F20" s="13"/>
      <c r="G20" s="13"/>
      <c r="H20" s="13"/>
      <c r="I20" s="13"/>
      <c r="J20" s="13"/>
      <c r="K20" s="13"/>
      <c r="L20" s="13" t="s">
        <v>144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5" t="s">
        <v>403</v>
      </c>
      <c r="D21" s="115" t="s">
        <v>407</v>
      </c>
      <c r="E21" s="72" t="s">
        <v>429</v>
      </c>
      <c r="F21" s="115" t="s">
        <v>435</v>
      </c>
      <c r="G21" s="115" t="s">
        <v>437</v>
      </c>
      <c r="H21" s="115" t="s">
        <v>458</v>
      </c>
      <c r="I21" s="13"/>
      <c r="J21" s="13"/>
      <c r="K21" s="81" t="s">
        <v>4</v>
      </c>
      <c r="L21" s="115" t="s">
        <v>403</v>
      </c>
      <c r="M21" s="115" t="s">
        <v>407</v>
      </c>
      <c r="N21" s="72" t="s">
        <v>429</v>
      </c>
      <c r="O21" s="115" t="s">
        <v>435</v>
      </c>
      <c r="P21" s="115" t="s">
        <v>437</v>
      </c>
      <c r="Q21" s="115" t="s">
        <v>458</v>
      </c>
    </row>
    <row r="22" spans="2:18" x14ac:dyDescent="0.2">
      <c r="B22" s="98" t="s">
        <v>1</v>
      </c>
      <c r="C22" s="79">
        <f>C6/C14</f>
        <v>4.5762477533526892E-2</v>
      </c>
      <c r="D22" s="79">
        <f t="shared" ref="D22:H22" si="4">D6/D14</f>
        <v>4.797605473204105E-2</v>
      </c>
      <c r="E22" s="79">
        <f t="shared" si="4"/>
        <v>4.0566398775354E-2</v>
      </c>
      <c r="F22" s="79">
        <f t="shared" si="4"/>
        <v>4.6176436492909312E-2</v>
      </c>
      <c r="G22" s="79">
        <f t="shared" si="4"/>
        <v>3.9854280510018214E-2</v>
      </c>
      <c r="H22" s="86">
        <f t="shared" si="4"/>
        <v>4.2091239693227235E-2</v>
      </c>
      <c r="I22" s="13"/>
      <c r="J22" s="13"/>
      <c r="K22" s="98" t="s">
        <v>1</v>
      </c>
      <c r="L22" s="79">
        <f>L6/L14</f>
        <v>0.40864126425383795</v>
      </c>
      <c r="M22" s="79">
        <f t="shared" ref="M22:Q22" si="5">M6/M14</f>
        <v>0.37313474555196086</v>
      </c>
      <c r="N22" s="79">
        <f t="shared" si="5"/>
        <v>0.40064097729712339</v>
      </c>
      <c r="O22" s="79">
        <f t="shared" si="5"/>
        <v>0.37516552889425592</v>
      </c>
      <c r="P22" s="79">
        <f t="shared" si="5"/>
        <v>0.35896060403937308</v>
      </c>
      <c r="Q22" s="86">
        <f t="shared" si="5"/>
        <v>0.33986981474658357</v>
      </c>
    </row>
    <row r="23" spans="2:18" x14ac:dyDescent="0.2">
      <c r="B23" s="98" t="s">
        <v>2</v>
      </c>
      <c r="C23" s="79">
        <f t="shared" ref="C23:H25" si="6">C7/C15</f>
        <v>3.1769520446589851E-2</v>
      </c>
      <c r="D23" s="79">
        <f t="shared" si="6"/>
        <v>2.8597411140994136E-2</v>
      </c>
      <c r="E23" s="79">
        <f t="shared" si="6"/>
        <v>2.9949788528449695E-2</v>
      </c>
      <c r="F23" s="79">
        <f t="shared" si="6"/>
        <v>2.5971104589932618E-2</v>
      </c>
      <c r="G23" s="79">
        <f t="shared" si="6"/>
        <v>2.8133291256121649E-2</v>
      </c>
      <c r="H23" s="86">
        <f t="shared" si="6"/>
        <v>2.3853886818615132E-2</v>
      </c>
      <c r="I23" s="13"/>
      <c r="J23" s="13"/>
      <c r="K23" s="98" t="s">
        <v>2</v>
      </c>
      <c r="L23" s="79">
        <f t="shared" ref="L23:Q25" si="7">L7/L15</f>
        <v>0.15559263058323786</v>
      </c>
      <c r="M23" s="79">
        <f t="shared" si="7"/>
        <v>0.10887879177109507</v>
      </c>
      <c r="N23" s="79">
        <f t="shared" si="7"/>
        <v>0.14965676109848258</v>
      </c>
      <c r="O23" s="79">
        <f t="shared" si="7"/>
        <v>0.13449573437293399</v>
      </c>
      <c r="P23" s="79">
        <f t="shared" si="7"/>
        <v>0.13621263710721063</v>
      </c>
      <c r="Q23" s="86">
        <f t="shared" si="7"/>
        <v>0.11912465302479815</v>
      </c>
    </row>
    <row r="24" spans="2:18" x14ac:dyDescent="0.2">
      <c r="B24" s="96" t="s">
        <v>3</v>
      </c>
      <c r="C24" s="79">
        <f t="shared" si="6"/>
        <v>1.6378766607662413E-2</v>
      </c>
      <c r="D24" s="79">
        <f t="shared" si="6"/>
        <v>1.612166696448071E-2</v>
      </c>
      <c r="E24" s="79">
        <f t="shared" si="6"/>
        <v>1.5320362636243251E-2</v>
      </c>
      <c r="F24" s="79">
        <f t="shared" si="6"/>
        <v>1.5381801926281139E-2</v>
      </c>
      <c r="G24" s="79">
        <f t="shared" si="6"/>
        <v>1.4500892516897651E-2</v>
      </c>
      <c r="H24" s="86">
        <f t="shared" si="6"/>
        <v>1.8068876208975761E-2</v>
      </c>
      <c r="I24" s="13"/>
      <c r="J24" s="13"/>
      <c r="K24" s="96" t="s">
        <v>3</v>
      </c>
      <c r="L24" s="79">
        <f t="shared" si="7"/>
        <v>0.10787690256638151</v>
      </c>
      <c r="M24" s="79">
        <f t="shared" si="7"/>
        <v>0.11578018533015236</v>
      </c>
      <c r="N24" s="79">
        <f t="shared" si="7"/>
        <v>0.13860325690967834</v>
      </c>
      <c r="O24" s="79">
        <f t="shared" si="7"/>
        <v>0.11461234504906014</v>
      </c>
      <c r="P24" s="79">
        <f t="shared" si="7"/>
        <v>0.10085363072953393</v>
      </c>
      <c r="Q24" s="86">
        <f t="shared" si="7"/>
        <v>0.10982791208462826</v>
      </c>
    </row>
    <row r="25" spans="2:18" x14ac:dyDescent="0.2">
      <c r="B25" s="98" t="s">
        <v>449</v>
      </c>
      <c r="C25" s="79">
        <f t="shared" si="6"/>
        <v>3.7219101123595506E-2</v>
      </c>
      <c r="D25" s="79">
        <f t="shared" si="6"/>
        <v>3.9187227866473148E-2</v>
      </c>
      <c r="E25" s="79">
        <f t="shared" si="6"/>
        <v>3.9060115959719255E-2</v>
      </c>
      <c r="F25" s="79">
        <f t="shared" si="6"/>
        <v>4.7008268767497884E-2</v>
      </c>
      <c r="G25" s="79">
        <f t="shared" si="6"/>
        <v>2.8830262594111526E-2</v>
      </c>
      <c r="H25" s="86">
        <f t="shared" si="6"/>
        <v>4.7096774193548387E-2</v>
      </c>
      <c r="I25" s="32"/>
      <c r="J25" s="13"/>
      <c r="K25" s="98" t="s">
        <v>449</v>
      </c>
      <c r="L25" s="79">
        <f t="shared" si="7"/>
        <v>0.14075459575726115</v>
      </c>
      <c r="M25" s="79">
        <f t="shared" si="7"/>
        <v>0.11617934362301427</v>
      </c>
      <c r="N25" s="79">
        <f t="shared" si="7"/>
        <v>0.20728886971283431</v>
      </c>
      <c r="O25" s="79">
        <f t="shared" si="7"/>
        <v>0.18840877934285535</v>
      </c>
      <c r="P25" s="79">
        <f t="shared" si="7"/>
        <v>0.22584001233045622</v>
      </c>
      <c r="Q25" s="86">
        <f t="shared" si="7"/>
        <v>0.14078314388506896</v>
      </c>
      <c r="R25" s="5"/>
    </row>
    <row r="26" spans="2:18" ht="13.5" thickBot="1" x14ac:dyDescent="0.25">
      <c r="B26" s="75" t="s">
        <v>5</v>
      </c>
      <c r="C26" s="77">
        <f t="shared" ref="C26:H26" si="8">C10/C18</f>
        <v>3.07550615980835E-2</v>
      </c>
      <c r="D26" s="77">
        <f t="shared" si="8"/>
        <v>2.9371305912052365E-2</v>
      </c>
      <c r="E26" s="77">
        <f t="shared" si="8"/>
        <v>2.836266414697261E-2</v>
      </c>
      <c r="F26" s="77">
        <f t="shared" si="8"/>
        <v>2.7696769772593267E-2</v>
      </c>
      <c r="G26" s="77">
        <f t="shared" si="8"/>
        <v>2.6199338180722422E-2</v>
      </c>
      <c r="H26" s="94">
        <f t="shared" si="8"/>
        <v>2.7160599709472173E-2</v>
      </c>
      <c r="I26" s="53"/>
      <c r="J26" s="13"/>
      <c r="K26" s="75" t="s">
        <v>5</v>
      </c>
      <c r="L26" s="77">
        <f t="shared" ref="L26:Q26" si="9">L10/L18</f>
        <v>0.20476683344638583</v>
      </c>
      <c r="M26" s="77">
        <f t="shared" si="9"/>
        <v>0.16927345801375296</v>
      </c>
      <c r="N26" s="77">
        <f t="shared" si="9"/>
        <v>0.21143072883381772</v>
      </c>
      <c r="O26" s="77">
        <f t="shared" si="9"/>
        <v>0.18911576250703274</v>
      </c>
      <c r="P26" s="77">
        <f t="shared" si="9"/>
        <v>0.18675911337177514</v>
      </c>
      <c r="Q26" s="94">
        <f t="shared" si="9"/>
        <v>0.1688060804789358</v>
      </c>
      <c r="R26" s="10"/>
    </row>
  </sheetData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1"/>
  <sheetViews>
    <sheetView workbookViewId="0">
      <selection activeCell="C6" sqref="C6"/>
    </sheetView>
  </sheetViews>
  <sheetFormatPr defaultRowHeight="12.75" x14ac:dyDescent="0.2"/>
  <sheetData>
    <row r="1" spans="1:8" x14ac:dyDescent="0.2">
      <c r="A1" s="143" t="s">
        <v>321</v>
      </c>
      <c r="B1" s="143"/>
      <c r="C1" s="144"/>
      <c r="D1" s="144"/>
      <c r="E1" s="144"/>
      <c r="F1" s="144"/>
      <c r="G1" s="144"/>
      <c r="H1" s="144"/>
    </row>
    <row r="2" spans="1:8" x14ac:dyDescent="0.2">
      <c r="A2" s="143"/>
      <c r="B2" s="143"/>
      <c r="C2" s="144" t="s">
        <v>471</v>
      </c>
      <c r="D2" s="144" t="s">
        <v>472</v>
      </c>
      <c r="E2" s="144" t="s">
        <v>473</v>
      </c>
      <c r="F2" s="144" t="s">
        <v>474</v>
      </c>
      <c r="G2" s="144" t="s">
        <v>475</v>
      </c>
      <c r="H2" s="144" t="s">
        <v>476</v>
      </c>
    </row>
    <row r="3" spans="1:8" x14ac:dyDescent="0.2">
      <c r="B3" t="s">
        <v>322</v>
      </c>
      <c r="C3" t="s">
        <v>323</v>
      </c>
      <c r="D3" t="s">
        <v>323</v>
      </c>
      <c r="E3" t="s">
        <v>323</v>
      </c>
      <c r="F3" t="s">
        <v>323</v>
      </c>
      <c r="G3" t="s">
        <v>323</v>
      </c>
      <c r="H3" t="s">
        <v>323</v>
      </c>
    </row>
    <row r="4" spans="1:8" x14ac:dyDescent="0.2">
      <c r="B4" t="s">
        <v>324</v>
      </c>
      <c r="C4" t="s">
        <v>325</v>
      </c>
      <c r="D4" t="s">
        <v>325</v>
      </c>
      <c r="E4" t="s">
        <v>325</v>
      </c>
      <c r="F4" t="s">
        <v>325</v>
      </c>
      <c r="G4" t="s">
        <v>325</v>
      </c>
      <c r="H4" t="s">
        <v>325</v>
      </c>
    </row>
    <row r="5" spans="1:8" x14ac:dyDescent="0.2">
      <c r="B5" t="s">
        <v>1</v>
      </c>
      <c r="C5">
        <v>10039664.449999999</v>
      </c>
      <c r="D5">
        <v>10123828.82</v>
      </c>
      <c r="E5">
        <v>7878642</v>
      </c>
      <c r="F5">
        <v>5353112.2699999996</v>
      </c>
      <c r="G5">
        <v>4479336.26</v>
      </c>
      <c r="H5">
        <v>4004828.18</v>
      </c>
    </row>
    <row r="6" spans="1:8" x14ac:dyDescent="0.2">
      <c r="B6" t="s">
        <v>2</v>
      </c>
      <c r="C6">
        <v>28740727.09</v>
      </c>
      <c r="D6">
        <v>26300014.93</v>
      </c>
      <c r="E6">
        <v>22459465.16</v>
      </c>
      <c r="F6">
        <v>22711774.100000001</v>
      </c>
      <c r="G6">
        <v>20970998.309999999</v>
      </c>
      <c r="H6">
        <v>16816419.309999999</v>
      </c>
    </row>
    <row r="7" spans="1:8" x14ac:dyDescent="0.2">
      <c r="B7" t="s">
        <v>3</v>
      </c>
      <c r="C7">
        <v>5154566.32</v>
      </c>
      <c r="D7">
        <v>4608444.5199999996</v>
      </c>
      <c r="E7">
        <v>4734502.96</v>
      </c>
      <c r="F7">
        <v>4481079.18</v>
      </c>
      <c r="G7">
        <v>4405001.91</v>
      </c>
      <c r="H7">
        <v>3763470.09</v>
      </c>
    </row>
    <row r="8" spans="1:8" x14ac:dyDescent="0.2">
      <c r="B8" t="s">
        <v>449</v>
      </c>
      <c r="C8">
        <v>2667507.9700000002</v>
      </c>
      <c r="D8">
        <v>4542771.8</v>
      </c>
      <c r="E8">
        <v>2857159.27</v>
      </c>
      <c r="F8">
        <v>4839519.3499999996</v>
      </c>
      <c r="G8">
        <v>6213890.21</v>
      </c>
      <c r="H8">
        <v>8992597.8100000005</v>
      </c>
    </row>
    <row r="10" spans="1:8" x14ac:dyDescent="0.2">
      <c r="B10" t="s">
        <v>477</v>
      </c>
      <c r="C10" t="s">
        <v>478</v>
      </c>
      <c r="D10" t="s">
        <v>478</v>
      </c>
      <c r="E10" t="s">
        <v>478</v>
      </c>
      <c r="F10" t="s">
        <v>478</v>
      </c>
      <c r="G10" t="s">
        <v>478</v>
      </c>
      <c r="H10" t="s">
        <v>478</v>
      </c>
    </row>
    <row r="12" spans="1:8" x14ac:dyDescent="0.2">
      <c r="B12" t="s">
        <v>322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324</v>
      </c>
      <c r="C13" t="s">
        <v>325</v>
      </c>
      <c r="D13" t="s">
        <v>325</v>
      </c>
      <c r="E13" t="s">
        <v>325</v>
      </c>
      <c r="F13" t="s">
        <v>325</v>
      </c>
      <c r="G13" t="s">
        <v>325</v>
      </c>
      <c r="H13" t="s">
        <v>325</v>
      </c>
    </row>
    <row r="14" spans="1:8" x14ac:dyDescent="0.2">
      <c r="B14" t="s">
        <v>1</v>
      </c>
      <c r="C14">
        <v>92592868.430000007</v>
      </c>
      <c r="D14">
        <v>79655325.379999995</v>
      </c>
      <c r="E14">
        <v>70875923.219999999</v>
      </c>
      <c r="F14">
        <v>58514319.789999999</v>
      </c>
      <c r="G14">
        <v>51281938.759999998</v>
      </c>
      <c r="H14">
        <v>44422491.159999996</v>
      </c>
    </row>
    <row r="15" spans="1:8" x14ac:dyDescent="0.2">
      <c r="B15" t="s">
        <v>2</v>
      </c>
      <c r="C15">
        <v>60549005.75</v>
      </c>
      <c r="D15">
        <v>57987727.060000002</v>
      </c>
      <c r="E15">
        <v>51468027.450000003</v>
      </c>
      <c r="F15">
        <v>42230901.969999999</v>
      </c>
      <c r="G15">
        <v>39168625.600000001</v>
      </c>
      <c r="H15">
        <v>32466917.629999999</v>
      </c>
    </row>
    <row r="16" spans="1:8" x14ac:dyDescent="0.2">
      <c r="B16" t="s">
        <v>3</v>
      </c>
      <c r="C16">
        <v>30693697.600000001</v>
      </c>
      <c r="D16">
        <v>27703607.440000001</v>
      </c>
      <c r="E16">
        <v>21238931.629999999</v>
      </c>
      <c r="F16">
        <v>17971641.219999999</v>
      </c>
      <c r="G16">
        <v>15957674.01</v>
      </c>
      <c r="H16">
        <v>13989152.67</v>
      </c>
    </row>
    <row r="17" spans="2:8" x14ac:dyDescent="0.2">
      <c r="B17" t="s">
        <v>449</v>
      </c>
      <c r="C17">
        <v>10327189.91</v>
      </c>
      <c r="D17">
        <v>9161867.2799999993</v>
      </c>
      <c r="E17">
        <v>9036245.6500000004</v>
      </c>
      <c r="F17">
        <v>12012003.939999999</v>
      </c>
      <c r="G17">
        <v>11999809.32</v>
      </c>
      <c r="H17">
        <v>10824349.460000001</v>
      </c>
    </row>
    <row r="19" spans="2:8" x14ac:dyDescent="0.2">
      <c r="B19" t="s">
        <v>477</v>
      </c>
      <c r="C19" t="s">
        <v>478</v>
      </c>
      <c r="D19" t="s">
        <v>478</v>
      </c>
      <c r="E19" t="s">
        <v>478</v>
      </c>
      <c r="F19" t="s">
        <v>478</v>
      </c>
      <c r="G19" t="s">
        <v>478</v>
      </c>
      <c r="H19" t="s">
        <v>478</v>
      </c>
    </row>
    <row r="21" spans="2:8" x14ac:dyDescent="0.2">
      <c r="B21" t="s">
        <v>322</v>
      </c>
      <c r="C21" t="s">
        <v>326</v>
      </c>
      <c r="D21" t="s">
        <v>326</v>
      </c>
      <c r="E21" t="s">
        <v>326</v>
      </c>
      <c r="F21" t="s">
        <v>326</v>
      </c>
      <c r="G21" t="s">
        <v>326</v>
      </c>
      <c r="H21" t="s">
        <v>326</v>
      </c>
    </row>
    <row r="22" spans="2:8" x14ac:dyDescent="0.2">
      <c r="B22" t="s">
        <v>324</v>
      </c>
      <c r="C22" t="s">
        <v>327</v>
      </c>
      <c r="D22" t="s">
        <v>327</v>
      </c>
      <c r="E22" t="s">
        <v>327</v>
      </c>
      <c r="F22" t="s">
        <v>327</v>
      </c>
      <c r="G22" t="s">
        <v>327</v>
      </c>
      <c r="H22" t="s">
        <v>327</v>
      </c>
    </row>
    <row r="23" spans="2:8" x14ac:dyDescent="0.2">
      <c r="B23" t="s">
        <v>1</v>
      </c>
      <c r="C23">
        <v>25430410.59</v>
      </c>
      <c r="D23">
        <v>26623371.559999999</v>
      </c>
      <c r="E23">
        <v>17337778.079999998</v>
      </c>
      <c r="F23">
        <v>16164570.880000001</v>
      </c>
      <c r="G23">
        <v>16005343.529999999</v>
      </c>
      <c r="H23">
        <v>15929161.720000001</v>
      </c>
    </row>
    <row r="24" spans="2:8" x14ac:dyDescent="0.2">
      <c r="B24" t="s">
        <v>2</v>
      </c>
      <c r="C24">
        <v>57056482.850000001</v>
      </c>
      <c r="D24">
        <v>53672415.450000003</v>
      </c>
      <c r="E24">
        <v>55097956.969999999</v>
      </c>
      <c r="F24">
        <v>44595188.600000001</v>
      </c>
      <c r="G24">
        <v>41277420.340000004</v>
      </c>
      <c r="H24">
        <v>35203613.030000001</v>
      </c>
    </row>
    <row r="25" spans="2:8" x14ac:dyDescent="0.2">
      <c r="B25" t="s">
        <v>3</v>
      </c>
      <c r="C25">
        <v>12829772.52</v>
      </c>
      <c r="D25">
        <v>12526220.9</v>
      </c>
      <c r="E25">
        <v>11794999</v>
      </c>
      <c r="F25">
        <v>12389313.74</v>
      </c>
      <c r="G25">
        <v>10932704</v>
      </c>
      <c r="H25">
        <v>14298849.300000001</v>
      </c>
    </row>
    <row r="26" spans="2:8" x14ac:dyDescent="0.2">
      <c r="B26" t="s">
        <v>449</v>
      </c>
      <c r="C26">
        <v>6457429.3300000001</v>
      </c>
      <c r="D26">
        <v>6706732.2199999997</v>
      </c>
      <c r="E26">
        <v>6795492.4800000004</v>
      </c>
      <c r="F26">
        <v>14029261.25</v>
      </c>
      <c r="G26">
        <v>8936412.0700000003</v>
      </c>
      <c r="H26">
        <v>16373309.460000001</v>
      </c>
    </row>
    <row r="28" spans="2:8" x14ac:dyDescent="0.2">
      <c r="B28" t="s">
        <v>477</v>
      </c>
      <c r="C28" t="s">
        <v>478</v>
      </c>
      <c r="D28" t="s">
        <v>478</v>
      </c>
      <c r="E28" t="s">
        <v>478</v>
      </c>
      <c r="F28" t="s">
        <v>478</v>
      </c>
      <c r="G28" t="s">
        <v>478</v>
      </c>
      <c r="H28" t="s">
        <v>478</v>
      </c>
    </row>
    <row r="30" spans="2:8" x14ac:dyDescent="0.2">
      <c r="B30" t="s">
        <v>322</v>
      </c>
      <c r="C30" t="s">
        <v>328</v>
      </c>
      <c r="D30" t="s">
        <v>328</v>
      </c>
      <c r="E30" t="s">
        <v>328</v>
      </c>
      <c r="F30" t="s">
        <v>328</v>
      </c>
      <c r="G30" t="s">
        <v>328</v>
      </c>
      <c r="H30" t="s">
        <v>328</v>
      </c>
    </row>
    <row r="31" spans="2:8" x14ac:dyDescent="0.2">
      <c r="B31" t="s">
        <v>324</v>
      </c>
      <c r="C31" t="s">
        <v>327</v>
      </c>
      <c r="D31" t="s">
        <v>327</v>
      </c>
      <c r="E31" t="s">
        <v>327</v>
      </c>
      <c r="F31" t="s">
        <v>327</v>
      </c>
      <c r="G31" t="s">
        <v>327</v>
      </c>
      <c r="H31" t="s">
        <v>327</v>
      </c>
    </row>
    <row r="32" spans="2:8" x14ac:dyDescent="0.2">
      <c r="B32" t="s">
        <v>1</v>
      </c>
      <c r="C32">
        <v>218588198.43000001</v>
      </c>
      <c r="D32">
        <v>159949281.41999999</v>
      </c>
      <c r="E32">
        <v>145015229.87</v>
      </c>
      <c r="F32">
        <v>135925285.43000001</v>
      </c>
      <c r="G32">
        <v>124031636.69</v>
      </c>
      <c r="H32">
        <v>110336402.90000001</v>
      </c>
    </row>
    <row r="33" spans="2:8" x14ac:dyDescent="0.2">
      <c r="B33" t="s">
        <v>2</v>
      </c>
      <c r="C33">
        <v>109993080.3</v>
      </c>
      <c r="D33">
        <v>88032214.510000005</v>
      </c>
      <c r="E33">
        <v>91889661.060000002</v>
      </c>
      <c r="F33">
        <v>79045759.530000001</v>
      </c>
      <c r="G33">
        <v>69846639.189999998</v>
      </c>
      <c r="H33">
        <v>60140795.609999999</v>
      </c>
    </row>
    <row r="34" spans="2:8" x14ac:dyDescent="0.2">
      <c r="B34" t="s">
        <v>3</v>
      </c>
      <c r="C34">
        <v>49492229.780000001</v>
      </c>
      <c r="D34">
        <v>40240882.18</v>
      </c>
      <c r="E34">
        <v>36677499.240000002</v>
      </c>
      <c r="F34">
        <v>35032953.700000003</v>
      </c>
      <c r="G34">
        <v>31737171.940000001</v>
      </c>
      <c r="H34">
        <v>31272727.530000001</v>
      </c>
    </row>
    <row r="35" spans="2:8" x14ac:dyDescent="0.2">
      <c r="B35" t="s">
        <v>449</v>
      </c>
      <c r="C35">
        <v>16142846.460000001</v>
      </c>
      <c r="D35">
        <v>13385818.109999999</v>
      </c>
      <c r="E35">
        <v>16349389.380000001</v>
      </c>
      <c r="F35">
        <v>25760008.149999999</v>
      </c>
      <c r="G35">
        <v>23594261.859999999</v>
      </c>
      <c r="H35">
        <v>23912483.120000001</v>
      </c>
    </row>
    <row r="37" spans="2:8" x14ac:dyDescent="0.2">
      <c r="B37" t="s">
        <v>477</v>
      </c>
      <c r="C37" t="s">
        <v>478</v>
      </c>
      <c r="D37" t="s">
        <v>478</v>
      </c>
      <c r="E37" t="s">
        <v>478</v>
      </c>
      <c r="F37" t="s">
        <v>478</v>
      </c>
      <c r="G37" t="s">
        <v>478</v>
      </c>
      <c r="H37" t="s">
        <v>478</v>
      </c>
    </row>
    <row r="39" spans="2:8" x14ac:dyDescent="0.2">
      <c r="B39" t="s">
        <v>322</v>
      </c>
      <c r="C39" t="s">
        <v>329</v>
      </c>
      <c r="D39" t="s">
        <v>329</v>
      </c>
      <c r="E39" t="s">
        <v>329</v>
      </c>
      <c r="F39" t="s">
        <v>329</v>
      </c>
      <c r="G39" t="s">
        <v>329</v>
      </c>
      <c r="H39" t="s">
        <v>329</v>
      </c>
    </row>
    <row r="40" spans="2:8" x14ac:dyDescent="0.2">
      <c r="B40" t="s">
        <v>324</v>
      </c>
      <c r="C40" t="s">
        <v>330</v>
      </c>
      <c r="D40" t="s">
        <v>330</v>
      </c>
      <c r="E40" t="s">
        <v>330</v>
      </c>
      <c r="F40" t="s">
        <v>330</v>
      </c>
      <c r="G40" t="s">
        <v>330</v>
      </c>
      <c r="H40" t="s">
        <v>330</v>
      </c>
    </row>
    <row r="41" spans="2:8" x14ac:dyDescent="0.2">
      <c r="B41" t="s">
        <v>1</v>
      </c>
      <c r="C41">
        <v>763</v>
      </c>
      <c r="D41">
        <v>809</v>
      </c>
      <c r="E41">
        <v>625</v>
      </c>
      <c r="F41">
        <v>478</v>
      </c>
      <c r="G41">
        <v>429</v>
      </c>
      <c r="H41">
        <v>317</v>
      </c>
    </row>
    <row r="42" spans="2:8" x14ac:dyDescent="0.2">
      <c r="B42" t="s">
        <v>2</v>
      </c>
      <c r="C42">
        <v>1781</v>
      </c>
      <c r="D42">
        <v>1694</v>
      </c>
      <c r="E42">
        <v>1469</v>
      </c>
      <c r="F42">
        <v>1375</v>
      </c>
      <c r="G42">
        <v>1297</v>
      </c>
      <c r="H42">
        <v>959</v>
      </c>
    </row>
    <row r="43" spans="2:8" x14ac:dyDescent="0.2">
      <c r="B43" t="s">
        <v>3</v>
      </c>
      <c r="C43">
        <v>346</v>
      </c>
      <c r="D43">
        <v>377</v>
      </c>
      <c r="E43">
        <v>333</v>
      </c>
      <c r="F43">
        <v>312</v>
      </c>
      <c r="G43">
        <v>343</v>
      </c>
      <c r="H43">
        <v>308</v>
      </c>
    </row>
    <row r="44" spans="2:8" x14ac:dyDescent="0.2">
      <c r="B44" t="s">
        <v>449</v>
      </c>
      <c r="C44">
        <v>193</v>
      </c>
      <c r="D44">
        <v>220</v>
      </c>
      <c r="E44">
        <v>199</v>
      </c>
      <c r="F44">
        <v>364</v>
      </c>
      <c r="G44">
        <v>229</v>
      </c>
      <c r="H44">
        <v>219</v>
      </c>
    </row>
    <row r="46" spans="2:8" x14ac:dyDescent="0.2">
      <c r="B46" t="s">
        <v>477</v>
      </c>
      <c r="C46" t="s">
        <v>478</v>
      </c>
      <c r="D46" t="s">
        <v>478</v>
      </c>
      <c r="E46" t="s">
        <v>478</v>
      </c>
      <c r="F46" t="s">
        <v>478</v>
      </c>
      <c r="G46" t="s">
        <v>478</v>
      </c>
      <c r="H46" t="s">
        <v>478</v>
      </c>
    </row>
    <row r="48" spans="2:8" x14ac:dyDescent="0.2">
      <c r="B48" t="s">
        <v>322</v>
      </c>
      <c r="C48" t="s">
        <v>331</v>
      </c>
      <c r="D48" t="s">
        <v>331</v>
      </c>
      <c r="E48" t="s">
        <v>331</v>
      </c>
      <c r="F48" t="s">
        <v>331</v>
      </c>
      <c r="G48" t="s">
        <v>331</v>
      </c>
      <c r="H48" t="s">
        <v>331</v>
      </c>
    </row>
    <row r="49" spans="2:8" x14ac:dyDescent="0.2">
      <c r="B49" t="s">
        <v>324</v>
      </c>
      <c r="C49" t="s">
        <v>332</v>
      </c>
      <c r="D49" t="s">
        <v>332</v>
      </c>
      <c r="E49" t="s">
        <v>332</v>
      </c>
      <c r="F49" t="s">
        <v>332</v>
      </c>
      <c r="G49" t="s">
        <v>332</v>
      </c>
      <c r="H49" t="s">
        <v>332</v>
      </c>
    </row>
    <row r="50" spans="2:8" x14ac:dyDescent="0.2">
      <c r="B50" t="s">
        <v>1</v>
      </c>
      <c r="C50">
        <v>1655</v>
      </c>
      <c r="D50">
        <v>1683</v>
      </c>
      <c r="E50">
        <v>1272</v>
      </c>
      <c r="F50">
        <v>1195</v>
      </c>
      <c r="G50">
        <v>1094</v>
      </c>
      <c r="H50">
        <v>1169</v>
      </c>
    </row>
    <row r="51" spans="2:8" x14ac:dyDescent="0.2">
      <c r="B51" t="s">
        <v>2</v>
      </c>
      <c r="C51">
        <v>3113</v>
      </c>
      <c r="D51">
        <v>2956</v>
      </c>
      <c r="E51">
        <v>2875</v>
      </c>
      <c r="F51">
        <v>2540</v>
      </c>
      <c r="G51">
        <v>2407</v>
      </c>
      <c r="H51">
        <v>2202</v>
      </c>
    </row>
    <row r="52" spans="2:8" x14ac:dyDescent="0.2">
      <c r="B52" t="s">
        <v>3</v>
      </c>
      <c r="C52">
        <v>805</v>
      </c>
      <c r="D52">
        <v>812</v>
      </c>
      <c r="E52">
        <v>752</v>
      </c>
      <c r="F52">
        <v>757</v>
      </c>
      <c r="G52">
        <v>723</v>
      </c>
      <c r="H52">
        <v>893</v>
      </c>
    </row>
    <row r="53" spans="2:8" x14ac:dyDescent="0.2">
      <c r="B53" t="s">
        <v>449</v>
      </c>
      <c r="C53">
        <v>371</v>
      </c>
      <c r="D53">
        <v>378</v>
      </c>
      <c r="E53">
        <v>384</v>
      </c>
      <c r="F53">
        <v>722</v>
      </c>
      <c r="G53">
        <v>471</v>
      </c>
      <c r="H53">
        <v>803</v>
      </c>
    </row>
    <row r="55" spans="2:8" x14ac:dyDescent="0.2">
      <c r="B55" t="s">
        <v>477</v>
      </c>
      <c r="C55" t="s">
        <v>478</v>
      </c>
      <c r="D55" t="s">
        <v>478</v>
      </c>
      <c r="E55" t="s">
        <v>478</v>
      </c>
      <c r="F55" t="s">
        <v>478</v>
      </c>
      <c r="G55" t="s">
        <v>478</v>
      </c>
      <c r="H55" t="s">
        <v>478</v>
      </c>
    </row>
    <row r="57" spans="2:8" x14ac:dyDescent="0.2">
      <c r="B57" t="s">
        <v>322</v>
      </c>
      <c r="C57" t="s">
        <v>333</v>
      </c>
      <c r="D57" t="s">
        <v>333</v>
      </c>
      <c r="E57" t="s">
        <v>333</v>
      </c>
      <c r="F57" t="s">
        <v>333</v>
      </c>
      <c r="G57" t="s">
        <v>333</v>
      </c>
      <c r="H57" t="s">
        <v>333</v>
      </c>
    </row>
    <row r="58" spans="2:8" x14ac:dyDescent="0.2">
      <c r="B58" t="s">
        <v>324</v>
      </c>
      <c r="C58" t="s">
        <v>334</v>
      </c>
      <c r="D58" t="s">
        <v>334</v>
      </c>
      <c r="E58" t="s">
        <v>334</v>
      </c>
      <c r="F58" t="s">
        <v>334</v>
      </c>
      <c r="G58" t="s">
        <v>334</v>
      </c>
      <c r="H58" t="s">
        <v>334</v>
      </c>
    </row>
    <row r="59" spans="2:8" x14ac:dyDescent="0.2">
      <c r="B59" t="s">
        <v>1</v>
      </c>
      <c r="C59">
        <v>36165</v>
      </c>
      <c r="D59">
        <v>35080</v>
      </c>
      <c r="E59">
        <v>31356</v>
      </c>
      <c r="F59">
        <v>25879</v>
      </c>
      <c r="G59">
        <v>27450</v>
      </c>
      <c r="H59">
        <v>27773</v>
      </c>
    </row>
    <row r="60" spans="2:8" x14ac:dyDescent="0.2">
      <c r="B60" t="s">
        <v>2</v>
      </c>
      <c r="C60">
        <v>97987</v>
      </c>
      <c r="D60">
        <v>103366</v>
      </c>
      <c r="E60">
        <v>95994</v>
      </c>
      <c r="F60">
        <v>97801</v>
      </c>
      <c r="G60">
        <v>85557</v>
      </c>
      <c r="H60">
        <v>92312</v>
      </c>
    </row>
    <row r="61" spans="2:8" x14ac:dyDescent="0.2">
      <c r="B61" t="s">
        <v>3</v>
      </c>
      <c r="C61">
        <v>49149</v>
      </c>
      <c r="D61">
        <v>50367</v>
      </c>
      <c r="E61">
        <v>49085</v>
      </c>
      <c r="F61">
        <v>49214</v>
      </c>
      <c r="G61">
        <v>49859</v>
      </c>
      <c r="H61">
        <v>49422</v>
      </c>
    </row>
    <row r="62" spans="2:8" x14ac:dyDescent="0.2">
      <c r="B62" t="s">
        <v>449</v>
      </c>
      <c r="C62">
        <v>9968</v>
      </c>
      <c r="D62">
        <v>9646</v>
      </c>
      <c r="E62">
        <v>9831</v>
      </c>
      <c r="F62">
        <v>15359</v>
      </c>
      <c r="G62">
        <v>16337</v>
      </c>
      <c r="H62">
        <v>17050</v>
      </c>
    </row>
    <row r="64" spans="2:8" x14ac:dyDescent="0.2">
      <c r="B64" t="s">
        <v>477</v>
      </c>
      <c r="C64" t="s">
        <v>478</v>
      </c>
      <c r="D64" t="s">
        <v>478</v>
      </c>
      <c r="E64" t="s">
        <v>478</v>
      </c>
      <c r="F64" t="s">
        <v>478</v>
      </c>
      <c r="G64" t="s">
        <v>478</v>
      </c>
      <c r="H64" t="s">
        <v>478</v>
      </c>
    </row>
    <row r="66" spans="2:8" x14ac:dyDescent="0.2">
      <c r="B66" t="s">
        <v>322</v>
      </c>
      <c r="C66" t="s">
        <v>335</v>
      </c>
      <c r="D66" t="s">
        <v>335</v>
      </c>
      <c r="E66" t="s">
        <v>335</v>
      </c>
      <c r="F66" t="s">
        <v>335</v>
      </c>
      <c r="G66" t="s">
        <v>335</v>
      </c>
      <c r="H66" t="s">
        <v>335</v>
      </c>
    </row>
    <row r="67" spans="2:8" x14ac:dyDescent="0.2">
      <c r="B67" t="s">
        <v>324</v>
      </c>
      <c r="C67" t="s">
        <v>330</v>
      </c>
      <c r="D67" t="s">
        <v>330</v>
      </c>
      <c r="E67" t="s">
        <v>330</v>
      </c>
      <c r="F67" t="s">
        <v>330</v>
      </c>
      <c r="G67" t="s">
        <v>330</v>
      </c>
      <c r="H67" t="s">
        <v>330</v>
      </c>
    </row>
    <row r="68" spans="2:8" x14ac:dyDescent="0.2">
      <c r="B68" t="s">
        <v>1</v>
      </c>
      <c r="C68">
        <v>549969</v>
      </c>
      <c r="D68">
        <v>514253</v>
      </c>
      <c r="E68">
        <v>483487</v>
      </c>
      <c r="F68">
        <v>445035</v>
      </c>
      <c r="G68">
        <v>374419</v>
      </c>
      <c r="H68">
        <v>333632</v>
      </c>
    </row>
    <row r="69" spans="2:8" x14ac:dyDescent="0.2">
      <c r="B69" t="s">
        <v>2</v>
      </c>
      <c r="C69">
        <v>431369</v>
      </c>
      <c r="D69">
        <v>417111</v>
      </c>
      <c r="E69">
        <v>428360</v>
      </c>
      <c r="F69">
        <v>389852</v>
      </c>
      <c r="G69">
        <v>324569</v>
      </c>
      <c r="H69">
        <v>269895</v>
      </c>
    </row>
    <row r="70" spans="2:8" x14ac:dyDescent="0.2">
      <c r="B70" t="s">
        <v>3</v>
      </c>
      <c r="C70">
        <v>202593</v>
      </c>
      <c r="D70">
        <v>197137</v>
      </c>
      <c r="E70">
        <v>182623</v>
      </c>
      <c r="F70">
        <v>165790</v>
      </c>
      <c r="G70">
        <v>139907</v>
      </c>
      <c r="H70">
        <v>133061</v>
      </c>
    </row>
    <row r="71" spans="2:8" x14ac:dyDescent="0.2">
      <c r="B71" t="s">
        <v>449</v>
      </c>
      <c r="C71">
        <v>63370</v>
      </c>
      <c r="D71">
        <v>60302</v>
      </c>
      <c r="E71">
        <v>57589</v>
      </c>
      <c r="F71">
        <v>88826</v>
      </c>
      <c r="G71">
        <v>95484</v>
      </c>
      <c r="H71">
        <v>88818</v>
      </c>
    </row>
    <row r="73" spans="2:8" x14ac:dyDescent="0.2">
      <c r="B73" t="s">
        <v>477</v>
      </c>
      <c r="C73" t="s">
        <v>478</v>
      </c>
      <c r="D73" t="s">
        <v>478</v>
      </c>
      <c r="E73" t="s">
        <v>478</v>
      </c>
      <c r="F73" t="s">
        <v>478</v>
      </c>
      <c r="G73" t="s">
        <v>478</v>
      </c>
      <c r="H73" t="s">
        <v>478</v>
      </c>
    </row>
    <row r="75" spans="2:8" x14ac:dyDescent="0.2">
      <c r="B75" t="s">
        <v>322</v>
      </c>
      <c r="C75" t="s">
        <v>336</v>
      </c>
      <c r="D75" t="s">
        <v>336</v>
      </c>
      <c r="E75" t="s">
        <v>336</v>
      </c>
      <c r="F75" t="s">
        <v>336</v>
      </c>
      <c r="G75" t="s">
        <v>336</v>
      </c>
      <c r="H75" t="s">
        <v>336</v>
      </c>
    </row>
    <row r="76" spans="2:8" x14ac:dyDescent="0.2">
      <c r="B76" t="s">
        <v>324</v>
      </c>
      <c r="C76" t="s">
        <v>332</v>
      </c>
      <c r="D76" t="s">
        <v>332</v>
      </c>
      <c r="E76" t="s">
        <v>332</v>
      </c>
      <c r="F76" t="s">
        <v>332</v>
      </c>
      <c r="G76" t="s">
        <v>332</v>
      </c>
      <c r="H76" t="s">
        <v>332</v>
      </c>
    </row>
    <row r="77" spans="2:8" x14ac:dyDescent="0.2">
      <c r="B77" t="s">
        <v>1</v>
      </c>
      <c r="C77">
        <v>1384240</v>
      </c>
      <c r="D77">
        <v>1294866</v>
      </c>
      <c r="E77">
        <v>1274971</v>
      </c>
      <c r="F77">
        <v>1186778</v>
      </c>
      <c r="G77">
        <v>1113466</v>
      </c>
      <c r="H77">
        <v>1023902</v>
      </c>
    </row>
    <row r="78" spans="2:8" x14ac:dyDescent="0.2">
      <c r="B78" t="s">
        <v>2</v>
      </c>
      <c r="C78">
        <v>923926</v>
      </c>
      <c r="D78">
        <v>860376</v>
      </c>
      <c r="E78">
        <v>963001</v>
      </c>
      <c r="F78">
        <v>853410</v>
      </c>
      <c r="G78">
        <v>758891</v>
      </c>
      <c r="H78">
        <v>666605</v>
      </c>
    </row>
    <row r="79" spans="2:8" x14ac:dyDescent="0.2">
      <c r="B79" t="s">
        <v>3</v>
      </c>
      <c r="C79">
        <v>382574</v>
      </c>
      <c r="D79">
        <v>379070</v>
      </c>
      <c r="E79">
        <v>383308</v>
      </c>
      <c r="F79">
        <v>371064</v>
      </c>
      <c r="G79">
        <v>344114</v>
      </c>
      <c r="H79">
        <v>352827</v>
      </c>
    </row>
    <row r="80" spans="2:8" x14ac:dyDescent="0.2">
      <c r="B80" t="s">
        <v>449</v>
      </c>
      <c r="C80">
        <v>120931</v>
      </c>
      <c r="D80">
        <v>120481</v>
      </c>
      <c r="E80">
        <v>161426</v>
      </c>
      <c r="F80">
        <v>200518</v>
      </c>
      <c r="G80">
        <v>234440</v>
      </c>
      <c r="H80">
        <v>240499</v>
      </c>
    </row>
    <row r="82" spans="2:8" x14ac:dyDescent="0.2">
      <c r="B82" t="s">
        <v>477</v>
      </c>
      <c r="C82" t="s">
        <v>478</v>
      </c>
      <c r="D82" t="s">
        <v>478</v>
      </c>
      <c r="E82" t="s">
        <v>478</v>
      </c>
      <c r="F82" t="s">
        <v>478</v>
      </c>
      <c r="G82" t="s">
        <v>478</v>
      </c>
      <c r="H82" t="s">
        <v>478</v>
      </c>
    </row>
    <row r="84" spans="2:8" x14ac:dyDescent="0.2">
      <c r="B84" t="s">
        <v>322</v>
      </c>
      <c r="C84" t="s">
        <v>337</v>
      </c>
      <c r="D84" t="s">
        <v>337</v>
      </c>
      <c r="E84" t="s">
        <v>337</v>
      </c>
      <c r="F84" t="s">
        <v>337</v>
      </c>
      <c r="G84" t="s">
        <v>337</v>
      </c>
      <c r="H84" t="s">
        <v>337</v>
      </c>
    </row>
    <row r="85" spans="2:8" x14ac:dyDescent="0.2">
      <c r="B85" t="s">
        <v>324</v>
      </c>
      <c r="C85" t="s">
        <v>332</v>
      </c>
      <c r="D85" t="s">
        <v>332</v>
      </c>
      <c r="E85" t="s">
        <v>332</v>
      </c>
      <c r="F85" t="s">
        <v>332</v>
      </c>
      <c r="G85" t="s">
        <v>332</v>
      </c>
      <c r="H85" t="s">
        <v>332</v>
      </c>
    </row>
    <row r="86" spans="2:8" x14ac:dyDescent="0.2">
      <c r="B86" t="s">
        <v>1</v>
      </c>
      <c r="C86">
        <v>3387421</v>
      </c>
      <c r="D86">
        <v>3470237</v>
      </c>
      <c r="E86">
        <v>3182328</v>
      </c>
      <c r="F86">
        <v>3163345</v>
      </c>
      <c r="G86">
        <v>3101917</v>
      </c>
      <c r="H86">
        <v>3012630</v>
      </c>
    </row>
    <row r="87" spans="2:8" x14ac:dyDescent="0.2">
      <c r="B87" t="s">
        <v>2</v>
      </c>
      <c r="C87">
        <v>5938109</v>
      </c>
      <c r="D87">
        <v>7902145</v>
      </c>
      <c r="E87">
        <v>6434731</v>
      </c>
      <c r="F87">
        <v>6345257</v>
      </c>
      <c r="G87">
        <v>5571370</v>
      </c>
      <c r="H87">
        <v>5595861</v>
      </c>
    </row>
    <row r="88" spans="2:8" x14ac:dyDescent="0.2">
      <c r="B88" t="s">
        <v>3</v>
      </c>
      <c r="C88">
        <v>3546394</v>
      </c>
      <c r="D88">
        <v>3274049</v>
      </c>
      <c r="E88">
        <v>2765505</v>
      </c>
      <c r="F88">
        <v>3237557</v>
      </c>
      <c r="G88">
        <v>3412014</v>
      </c>
      <c r="H88">
        <v>3212544</v>
      </c>
    </row>
    <row r="89" spans="2:8" x14ac:dyDescent="0.2">
      <c r="B89" t="s">
        <v>449</v>
      </c>
      <c r="C89">
        <v>859162</v>
      </c>
      <c r="D89">
        <v>1037026</v>
      </c>
      <c r="E89">
        <v>778749</v>
      </c>
      <c r="F89">
        <v>1064271</v>
      </c>
      <c r="G89">
        <v>1038080</v>
      </c>
      <c r="H89">
        <v>1708294</v>
      </c>
    </row>
    <row r="91" spans="2:8" x14ac:dyDescent="0.2">
      <c r="B91" t="s">
        <v>477</v>
      </c>
      <c r="C91" t="s">
        <v>478</v>
      </c>
      <c r="D91" t="s">
        <v>478</v>
      </c>
      <c r="E91" t="s">
        <v>478</v>
      </c>
      <c r="F91" t="s">
        <v>478</v>
      </c>
      <c r="G91" t="s">
        <v>478</v>
      </c>
      <c r="H91" t="s">
        <v>478</v>
      </c>
    </row>
  </sheetData>
  <customSheetViews>
    <customSheetView guid="{36755EE3-F52E-4D4E-9A42-3A861C777B27}">
      <selection activeCell="C6" sqref="C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</customSheetViews>
  <phoneticPr fontId="10" type="noConversion"/>
  <pageMargins left="0.75" right="0.75" top="1" bottom="1" header="0.5" footer="0.5"/>
  <pageSetup orientation="portrait" r:id="rId4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64"/>
  <sheetViews>
    <sheetView zoomScale="85" zoomScaleNormal="100" workbookViewId="0">
      <selection activeCell="K159" sqref="K159"/>
    </sheetView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4" x14ac:dyDescent="0.2">
      <c r="A1" t="s">
        <v>143</v>
      </c>
    </row>
    <row r="3" spans="1:14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7</v>
      </c>
      <c r="H3" s="2"/>
    </row>
    <row r="4" spans="1:14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4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  <c r="L5" t="str">
        <f>IF(AND(E5&lt;&gt;"H",K5="NULL")," ","review")</f>
        <v xml:space="preserve"> </v>
      </c>
    </row>
    <row r="6" spans="1:14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845879.47</v>
      </c>
      <c r="G6" s="1">
        <f>Details2!G6</f>
        <v>532873.67000000004</v>
      </c>
      <c r="H6" s="1">
        <f>Details2!H6</f>
        <v>892016.67</v>
      </c>
      <c r="I6" s="1">
        <f>Details2!I6</f>
        <v>833496.49</v>
      </c>
      <c r="J6" s="1">
        <f>Details2!J6</f>
        <v>556827.78</v>
      </c>
      <c r="K6" s="1">
        <f>Details2!K6</f>
        <v>862379.75</v>
      </c>
      <c r="M6" t="str">
        <f>IF(AND(J6*0.6 &lt;=K6, K6&lt;= J6*1.4)," ","review")</f>
        <v>review</v>
      </c>
    </row>
    <row r="7" spans="1:14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 t="s">
        <v>368</v>
      </c>
    </row>
    <row r="8" spans="1:14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4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4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1159290.3</v>
      </c>
      <c r="G10" s="1">
        <f>Details2!G10</f>
        <v>485099.36</v>
      </c>
      <c r="H10" s="1">
        <f>Details2!H10</f>
        <v>736686.4</v>
      </c>
      <c r="I10" s="1">
        <f>Details2!I10</f>
        <v>662855.11</v>
      </c>
      <c r="J10" s="1">
        <f>Details2!J10</f>
        <v>680809.06</v>
      </c>
      <c r="K10" s="1">
        <f>Details2!K10</f>
        <v>531159.77</v>
      </c>
      <c r="M10" t="str">
        <f>IF(AND(J10*0.6 &lt;=K10, K10&lt;= J10*1.4)," ","review")</f>
        <v xml:space="preserve"> </v>
      </c>
      <c r="N10" t="s">
        <v>297</v>
      </c>
    </row>
    <row r="11" spans="1:14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4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4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4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>
        <f>Details2!F14</f>
        <v>14075.28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  <c r="M14" t="e">
        <f>IF(AND(J14*0.6 &lt;=K14, K14&lt;= J14*1.4)," ","review")</f>
        <v>#VALUE!</v>
      </c>
      <c r="N14" t="s">
        <v>297</v>
      </c>
    </row>
    <row r="15" spans="1:14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4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363692.79</v>
      </c>
      <c r="G16" s="1">
        <f>Details2!G16</f>
        <v>476343.13</v>
      </c>
      <c r="H16" s="1">
        <f>Details2!H16</f>
        <v>320906.81</v>
      </c>
      <c r="I16" s="1">
        <f>Details2!I16</f>
        <v>182718.14</v>
      </c>
      <c r="J16" s="1">
        <f>Details2!J16</f>
        <v>283400.69</v>
      </c>
      <c r="K16" s="1">
        <f>Details2!K16</f>
        <v>204058.8</v>
      </c>
      <c r="M16" t="str">
        <f>IF(AND(J16*0.6 &lt;=K16, K16&lt;= J16*1.4)," ","review")</f>
        <v xml:space="preserve"> </v>
      </c>
      <c r="N16" t="s">
        <v>297</v>
      </c>
    </row>
    <row r="17" spans="2:14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4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 t="s">
        <v>368</v>
      </c>
      <c r="M18" t="e">
        <f>IF(AND(J18*0.6 &lt;=K18, K18&lt;= J18*1.4)," ","review")</f>
        <v>#VALUE!</v>
      </c>
    </row>
    <row r="19" spans="2:14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4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4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4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24299.21</v>
      </c>
      <c r="G22" s="1">
        <f>Details2!G22</f>
        <v>35402.67</v>
      </c>
      <c r="H22" s="1">
        <f>Details2!H22</f>
        <v>29137.59</v>
      </c>
      <c r="I22" s="1">
        <f>Details2!I22</f>
        <v>958.97</v>
      </c>
      <c r="J22" s="1">
        <f>Details2!J22</f>
        <v>55487.6</v>
      </c>
      <c r="K22" s="1">
        <f>Details2!K22</f>
        <v>26397.77</v>
      </c>
      <c r="M22" t="str">
        <f>IF(AND(J22*0.6 &lt;=K22, K22&lt;= J22*1.4)," ","review")</f>
        <v>review</v>
      </c>
    </row>
    <row r="23" spans="2:14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 t="e">
        <f>IF(AND(J23*0.6 &lt;=K23, K23&lt;= J23*1.4)," ","review")</f>
        <v>#VALUE!</v>
      </c>
    </row>
    <row r="24" spans="2:14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4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4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262551.44</v>
      </c>
      <c r="G26" s="1">
        <f>Details2!G26</f>
        <v>356283.25</v>
      </c>
      <c r="H26" s="1">
        <f>Details2!H26</f>
        <v>267180.27</v>
      </c>
      <c r="I26" s="1">
        <f>Details2!I26</f>
        <v>57521.45</v>
      </c>
      <c r="J26" s="1">
        <f>Details2!J26</f>
        <v>0</v>
      </c>
      <c r="K26" s="1" t="str">
        <f>Details2!K26</f>
        <v>NULL</v>
      </c>
      <c r="M26" t="str">
        <f>IF(AND(J26*0.6 &lt;=K26, K26&lt;= J26*1.4)," ","review")</f>
        <v>review</v>
      </c>
      <c r="N26" t="s">
        <v>297</v>
      </c>
    </row>
    <row r="27" spans="2:14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274998.86</v>
      </c>
      <c r="G27" s="1">
        <f>Details2!G27</f>
        <v>340618.21</v>
      </c>
      <c r="H27" s="1">
        <f>Details2!H27</f>
        <v>835519.9</v>
      </c>
      <c r="I27" s="1">
        <f>Details2!I27</f>
        <v>798730.07</v>
      </c>
      <c r="J27" s="1">
        <f>Details2!J27</f>
        <v>996577.67</v>
      </c>
      <c r="K27" s="1">
        <f>Details2!K27</f>
        <v>489045.93</v>
      </c>
      <c r="L27" s="38" t="s">
        <v>368</v>
      </c>
      <c r="M27" t="str">
        <f>IF(AND(J27*0.6 &lt;=K27, K27&lt;= J27*1.4)," ","review")</f>
        <v>review</v>
      </c>
      <c r="N27" t="s">
        <v>297</v>
      </c>
    </row>
    <row r="28" spans="2:14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4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4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4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 t="s">
        <v>368</v>
      </c>
      <c r="M31" t="e">
        <f>IF(AND(J31*0.6 &lt;=K31, K31&lt;= J31*1.4)," ","review")</f>
        <v>#VALUE!</v>
      </c>
      <c r="N31" t="s">
        <v>297</v>
      </c>
    </row>
    <row r="32" spans="2:14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392975.97</v>
      </c>
      <c r="G32" s="1">
        <f>Details2!G32</f>
        <v>680597.97</v>
      </c>
      <c r="H32" s="1">
        <f>Details2!H32</f>
        <v>705203.12</v>
      </c>
      <c r="I32" s="1">
        <f>Details2!I32</f>
        <v>607968.57999999996</v>
      </c>
      <c r="J32" s="1">
        <f>Details2!J32</f>
        <v>575442.62</v>
      </c>
      <c r="K32" s="1">
        <f>Details2!K32</f>
        <v>989098.59</v>
      </c>
      <c r="M32" t="str">
        <f>IF(AND(J32*0.6 &lt;=K32, K32&lt;= J32*1.4)," ","review")</f>
        <v>review</v>
      </c>
      <c r="N32" t="s">
        <v>297</v>
      </c>
    </row>
    <row r="33" spans="2:14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4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4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4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4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4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4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2119004.62</v>
      </c>
      <c r="G39" s="1">
        <f>Details2!G39</f>
        <v>2513932.09</v>
      </c>
      <c r="H39" s="1">
        <f>Details2!H39</f>
        <v>1668901.97</v>
      </c>
      <c r="I39" s="1">
        <f>Details2!I39</f>
        <v>1780111.95</v>
      </c>
      <c r="J39" s="1">
        <f>Details2!J39</f>
        <v>1113068.8999999999</v>
      </c>
      <c r="K39" s="1">
        <f>Details2!K39</f>
        <v>761335.08</v>
      </c>
      <c r="M39" t="str">
        <f>IF(AND(J39*0.6 &lt;=K39, K39&lt;= J39*1.4)," ","review")</f>
        <v xml:space="preserve"> </v>
      </c>
      <c r="N39" t="s">
        <v>297</v>
      </c>
    </row>
    <row r="40" spans="2:14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4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4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4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4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4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4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4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4454788.1900000004</v>
      </c>
      <c r="G47" s="1">
        <f>Details2!G47</f>
        <v>4581966.38</v>
      </c>
      <c r="H47" s="1">
        <f>Details2!H47</f>
        <v>2357969.2000000002</v>
      </c>
      <c r="I47" s="1">
        <f>Details2!I47</f>
        <v>352691.6</v>
      </c>
      <c r="J47" s="1">
        <f>Details2!J47</f>
        <v>0</v>
      </c>
      <c r="K47" s="1" t="str">
        <f>Details2!K47</f>
        <v>NULL</v>
      </c>
      <c r="M47" t="str">
        <f>IF(AND(J47*0.6 &lt;=K47, K47&lt;= J47*1.4)," ","review")</f>
        <v>review</v>
      </c>
    </row>
    <row r="48" spans="2:14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128108.32</v>
      </c>
      <c r="G49" s="1">
        <f>Details2!G49</f>
        <v>120712.09</v>
      </c>
      <c r="H49" s="1">
        <f>Details2!H49</f>
        <v>65120.07</v>
      </c>
      <c r="I49" s="1">
        <f>Details2!I49</f>
        <v>76059.91</v>
      </c>
      <c r="J49" s="1">
        <f>Details2!J49</f>
        <v>217721.94</v>
      </c>
      <c r="K49" s="1">
        <f>Details2!K49</f>
        <v>141352.49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 t="s">
        <v>368</v>
      </c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465193.78</v>
      </c>
      <c r="G74" s="1">
        <f>Details2!G74</f>
        <v>485276.46</v>
      </c>
      <c r="H74" s="1">
        <f>Details2!H74</f>
        <v>203001.13</v>
      </c>
      <c r="I74" s="1">
        <f>Details2!I74</f>
        <v>332689.02</v>
      </c>
      <c r="J74" s="1">
        <f>Details2!J74</f>
        <v>369443.67</v>
      </c>
      <c r="K74" s="1">
        <f>Details2!K74</f>
        <v>359201.04</v>
      </c>
      <c r="L74" s="2"/>
      <c r="M74" t="str">
        <f>IF(AND(J74*0.6 &lt;=K74, K74&lt;= J74*1.4)," ","review")</f>
        <v xml:space="preserve"> </v>
      </c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135603.22</v>
      </c>
      <c r="G76" s="1">
        <f>Details2!G76</f>
        <v>223403.77</v>
      </c>
      <c r="H76" s="1">
        <f>Details2!H76</f>
        <v>169925.2</v>
      </c>
      <c r="I76" s="1">
        <f>Details2!I76</f>
        <v>180700.69</v>
      </c>
      <c r="J76" s="1">
        <f>Details2!J76</f>
        <v>290913.15000000002</v>
      </c>
      <c r="K76" s="1">
        <f>Details2!K76</f>
        <v>90137.88</v>
      </c>
      <c r="L76" s="2"/>
      <c r="M76" s="29" t="str">
        <f t="shared" ref="M76:M82" si="0">IF(AND(J76*0.6 &lt;=K76, K76&lt;= J76*1.4)," ","review")</f>
        <v>review</v>
      </c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7722785.21</v>
      </c>
      <c r="G77" s="1">
        <f>Details2!G77</f>
        <v>5022366.5</v>
      </c>
      <c r="H77" s="1">
        <f>Details2!H77</f>
        <v>3896702.97</v>
      </c>
      <c r="I77" s="1">
        <f>Details2!I77</f>
        <v>2934040.7</v>
      </c>
      <c r="J77" s="1">
        <f>Details2!J77</f>
        <v>226584.28</v>
      </c>
      <c r="K77" s="1" t="str">
        <f>Details2!K77</f>
        <v>NULL</v>
      </c>
      <c r="L77" s="2"/>
      <c r="M77" t="str">
        <f t="shared" si="0"/>
        <v>review</v>
      </c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1711854.62</v>
      </c>
      <c r="G78" s="1">
        <f>Details2!G78</f>
        <v>1318403.54</v>
      </c>
      <c r="H78" s="1">
        <f>Details2!H78</f>
        <v>1010796.5</v>
      </c>
      <c r="I78" s="1">
        <f>Details2!I78</f>
        <v>1085817.42</v>
      </c>
      <c r="J78" s="1">
        <f>Details2!J78</f>
        <v>889896.93</v>
      </c>
      <c r="K78" s="1">
        <f>Details2!K78</f>
        <v>738956.65</v>
      </c>
      <c r="L78" s="2"/>
      <c r="M78" t="str">
        <f t="shared" si="0"/>
        <v xml:space="preserve"> </v>
      </c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295045.81</v>
      </c>
      <c r="G79" s="1">
        <f>Details2!G79</f>
        <v>231676.62</v>
      </c>
      <c r="H79" s="1">
        <f>Details2!H79</f>
        <v>144927.72</v>
      </c>
      <c r="I79" s="1">
        <f>Details2!I79</f>
        <v>71304.66</v>
      </c>
      <c r="J79" s="1">
        <f>Details2!J79</f>
        <v>100367.91</v>
      </c>
      <c r="K79" s="1">
        <f>Details2!K79</f>
        <v>96318.34</v>
      </c>
      <c r="L79" s="2"/>
      <c r="M79" t="str">
        <f t="shared" si="0"/>
        <v xml:space="preserve"> </v>
      </c>
      <c r="N79" t="s">
        <v>297</v>
      </c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80419.83</v>
      </c>
      <c r="G80" s="1">
        <f>Details2!G80</f>
        <v>54230.76</v>
      </c>
      <c r="H80" s="1">
        <f>Details2!H80</f>
        <v>65250.26</v>
      </c>
      <c r="I80" s="1">
        <f>Details2!I80</f>
        <v>73405.67</v>
      </c>
      <c r="J80" s="1">
        <f>Details2!J80</f>
        <v>84465.24</v>
      </c>
      <c r="K80" s="1">
        <f>Details2!K80</f>
        <v>143693.4</v>
      </c>
      <c r="M80" t="str">
        <f t="shared" si="0"/>
        <v>review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3018194.46</v>
      </c>
      <c r="G81" s="1">
        <f>Details2!G81</f>
        <v>2938628.06</v>
      </c>
      <c r="H81" s="1">
        <f>Details2!H81</f>
        <v>3405692.88</v>
      </c>
      <c r="I81" s="1">
        <f>Details2!I81</f>
        <v>2662608.69</v>
      </c>
      <c r="J81" s="1">
        <f>Details2!J81</f>
        <v>3151308.4</v>
      </c>
      <c r="K81" s="1">
        <f>Details2!K81</f>
        <v>1715402.66</v>
      </c>
      <c r="M81" t="str">
        <f t="shared" si="0"/>
        <v>review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100830.65</v>
      </c>
      <c r="G82" s="1">
        <f>Details2!G82</f>
        <v>102771.3</v>
      </c>
      <c r="H82" s="1">
        <f>Details2!H82</f>
        <v>97741.47</v>
      </c>
      <c r="I82" s="1">
        <f>Details2!I82</f>
        <v>137148.51</v>
      </c>
      <c r="J82" s="1">
        <f>Details2!J82</f>
        <v>66722.53</v>
      </c>
      <c r="K82" s="1">
        <f>Details2!K82</f>
        <v>282220.28999999998</v>
      </c>
      <c r="L82" s="9"/>
      <c r="M82" t="str">
        <f t="shared" si="0"/>
        <v>review</v>
      </c>
      <c r="N82" t="s">
        <v>297</v>
      </c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295700.95</v>
      </c>
      <c r="G84" s="1">
        <f>Details2!G84</f>
        <v>169925.21</v>
      </c>
      <c r="H84" s="1">
        <f>Details2!H84</f>
        <v>85147.24</v>
      </c>
      <c r="I84" s="1">
        <f>Details2!I84</f>
        <v>82726.87</v>
      </c>
      <c r="J84" s="1">
        <f>Details2!J84</f>
        <v>130937.66</v>
      </c>
      <c r="K84" s="1">
        <f>Details2!K84</f>
        <v>47374.47</v>
      </c>
      <c r="L84" s="9"/>
      <c r="M84" s="29" t="str">
        <f>IF(AND(J84*0.6 &lt;=K84, K84&lt;= J84*1.4)," ","review")</f>
        <v>review</v>
      </c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77732.83</v>
      </c>
      <c r="G85" s="1">
        <f>Details2!G85</f>
        <v>26630.53</v>
      </c>
      <c r="H85" s="1">
        <f>Details2!H85</f>
        <v>84744.54</v>
      </c>
      <c r="I85" s="1">
        <f>Details2!I85</f>
        <v>1255.3499999999999</v>
      </c>
      <c r="J85" s="1">
        <f>Details2!J85</f>
        <v>60264.72</v>
      </c>
      <c r="K85" s="1">
        <f>Details2!K85</f>
        <v>69608.69</v>
      </c>
      <c r="L85" s="9"/>
      <c r="M85" t="str">
        <f>IF(AND(J85*0.6 &lt;=K85, K85&lt;= J85*1.4)," ","review")</f>
        <v xml:space="preserve"> </v>
      </c>
      <c r="N85" t="s">
        <v>297</v>
      </c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98749.77</v>
      </c>
      <c r="G86" s="1">
        <f>Details2!G86</f>
        <v>50872.63</v>
      </c>
      <c r="H86" s="1">
        <f>Details2!H86</f>
        <v>17136.599999999999</v>
      </c>
      <c r="I86" s="1">
        <f>Details2!I86</f>
        <v>6496.57</v>
      </c>
      <c r="J86" s="1">
        <f>Details2!J86</f>
        <v>26063</v>
      </c>
      <c r="K86" s="1">
        <f>Details2!K86</f>
        <v>56350.34</v>
      </c>
      <c r="M86" t="str">
        <f>IF(AND(J86*0.6 &lt;=K86, K86&lt;= J86*1.4)," ","review")</f>
        <v>review</v>
      </c>
      <c r="N86" t="s">
        <v>297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91056.76</v>
      </c>
      <c r="G88" s="1">
        <f>Details2!G88</f>
        <v>23596.73</v>
      </c>
      <c r="H88" s="1">
        <f>Details2!H88</f>
        <v>13413.04</v>
      </c>
      <c r="I88" s="1">
        <f>Details2!I88</f>
        <v>22241.09</v>
      </c>
      <c r="J88" s="1">
        <f>Details2!J88</f>
        <v>7418.48</v>
      </c>
      <c r="K88" s="1">
        <f>Details2!K88</f>
        <v>28946.04</v>
      </c>
      <c r="L88" s="3"/>
      <c r="M88" s="29" t="str">
        <f>IF(AND(J88*0.6 &lt;=K88, K88&lt;= J88*1.4)," ","review")</f>
        <v>review</v>
      </c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32135.45</v>
      </c>
      <c r="G90" s="1">
        <f>Details2!G90</f>
        <v>37623.75</v>
      </c>
      <c r="H90" s="1">
        <f>Details2!H90</f>
        <v>4178.17</v>
      </c>
      <c r="I90" s="1">
        <f>Details2!I90</f>
        <v>4196.8</v>
      </c>
      <c r="J90" s="1">
        <f>Details2!J90</f>
        <v>57532.87</v>
      </c>
      <c r="K90" s="1">
        <f>Details2!K90</f>
        <v>20873.099999999999</v>
      </c>
      <c r="L90" s="3"/>
      <c r="M90" s="29" t="str">
        <f t="shared" ref="M90:M96" si="1">IF(AND(J90*0.6 &lt;=K90, K90&lt;= J90*1.4)," ","review")</f>
        <v>review</v>
      </c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1517409.65</v>
      </c>
      <c r="G91" s="1">
        <f>Details2!G91</f>
        <v>1261221.99</v>
      </c>
      <c r="H91" s="1">
        <f>Details2!H91</f>
        <v>1401639.44</v>
      </c>
      <c r="I91" s="1">
        <f>Details2!I91</f>
        <v>796878.58</v>
      </c>
      <c r="J91" s="1">
        <f>Details2!J91</f>
        <v>1363581.54</v>
      </c>
      <c r="K91" s="1">
        <f>Details2!K91</f>
        <v>782561.74</v>
      </c>
      <c r="M91" s="29" t="str">
        <f t="shared" si="1"/>
        <v>review</v>
      </c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133825.68</v>
      </c>
      <c r="G92" s="1">
        <f>Details2!G92</f>
        <v>121558.82</v>
      </c>
      <c r="H92" s="1">
        <f>Details2!H92</f>
        <v>94188.68</v>
      </c>
      <c r="I92" s="1">
        <f>Details2!I92</f>
        <v>105095.86</v>
      </c>
      <c r="J92" s="1">
        <f>Details2!J92</f>
        <v>162026.82999999999</v>
      </c>
      <c r="K92" s="1">
        <f>Details2!K92</f>
        <v>140316.23000000001</v>
      </c>
      <c r="M92" t="str">
        <f t="shared" si="1"/>
        <v xml:space="preserve"> </v>
      </c>
      <c r="N92" t="s">
        <v>297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50168.61</v>
      </c>
      <c r="G93" s="1">
        <f>Details2!G93</f>
        <v>19169.97</v>
      </c>
      <c r="H93" s="1">
        <f>Details2!H93</f>
        <v>47559.46</v>
      </c>
      <c r="I93" s="1">
        <f>Details2!I93</f>
        <v>45187.82</v>
      </c>
      <c r="J93" s="1">
        <f>Details2!J93</f>
        <v>15920.45</v>
      </c>
      <c r="K93" s="1">
        <f>Details2!K93</f>
        <v>38839.5</v>
      </c>
      <c r="M93" t="str">
        <f t="shared" si="1"/>
        <v>review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1816712.38</v>
      </c>
      <c r="G94" s="1">
        <f>Details2!G94</f>
        <v>1323564.69</v>
      </c>
      <c r="H94" s="1">
        <f>Details2!H94</f>
        <v>1033602.2</v>
      </c>
      <c r="I94" s="1">
        <f>Details2!I94</f>
        <v>850771.88</v>
      </c>
      <c r="J94" s="1">
        <f>Details2!J94</f>
        <v>907756.58</v>
      </c>
      <c r="K94" s="1">
        <f>Details2!K94</f>
        <v>627489.34</v>
      </c>
      <c r="M94" t="str">
        <f t="shared" si="1"/>
        <v xml:space="preserve"> </v>
      </c>
      <c r="N94" t="s">
        <v>297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4934004.8600000003</v>
      </c>
      <c r="G95" s="1">
        <f>Details2!G95</f>
        <v>6198627.2300000004</v>
      </c>
      <c r="H95" s="1">
        <f>Details2!H95</f>
        <v>4127709.96</v>
      </c>
      <c r="I95" s="1">
        <f>Details2!I95</f>
        <v>7268312.8600000003</v>
      </c>
      <c r="J95" s="1">
        <f>Details2!J95</f>
        <v>6964747.2599999998</v>
      </c>
      <c r="K95" s="1">
        <f>Details2!K95</f>
        <v>5872977.3600000003</v>
      </c>
      <c r="M95" t="str">
        <f t="shared" si="1"/>
        <v xml:space="preserve"> 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341491.89</v>
      </c>
      <c r="G96" s="1">
        <f>Details2!G96</f>
        <v>259354.62</v>
      </c>
      <c r="H96" s="1">
        <f>Details2!H96</f>
        <v>331993.53999999998</v>
      </c>
      <c r="I96" s="1">
        <f>Details2!I96</f>
        <v>292481.76</v>
      </c>
      <c r="J96" s="1">
        <f>Details2!J96</f>
        <v>429749.58</v>
      </c>
      <c r="K96" s="1">
        <f>Details2!K96</f>
        <v>299523.36</v>
      </c>
      <c r="M96" t="str">
        <f t="shared" si="1"/>
        <v xml:space="preserve"> </v>
      </c>
      <c r="N96" t="s">
        <v>297</v>
      </c>
    </row>
    <row r="97" spans="2:14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 t="s">
        <v>369</v>
      </c>
    </row>
    <row r="98" spans="2:14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4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4589994.25</v>
      </c>
      <c r="G99" s="1">
        <f>Details2!G99</f>
        <v>5178954.58</v>
      </c>
      <c r="H99" s="1">
        <f>Details2!H99</f>
        <v>4499031.1900000004</v>
      </c>
      <c r="I99" s="1">
        <f>Details2!I99</f>
        <v>3805669.42</v>
      </c>
      <c r="J99" s="1">
        <f>Details2!J99</f>
        <v>3508285.13</v>
      </c>
      <c r="K99" s="1">
        <f>Details2!K99</f>
        <v>2953579.84</v>
      </c>
      <c r="M99" t="str">
        <f>IF(AND(J99*0.6 &lt;=K99, K99&lt;= J99*1.4)," ","review")</f>
        <v xml:space="preserve"> </v>
      </c>
      <c r="N99" t="s">
        <v>297</v>
      </c>
    </row>
    <row r="100" spans="2:14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21189.64</v>
      </c>
      <c r="G100" s="1">
        <f>Details2!G100</f>
        <v>12981.39</v>
      </c>
      <c r="H100" s="1">
        <f>Details2!H100</f>
        <v>2276.58</v>
      </c>
      <c r="I100" s="1">
        <f>Details2!I100</f>
        <v>0</v>
      </c>
      <c r="J100" s="1">
        <f>Details2!J100</f>
        <v>0</v>
      </c>
      <c r="K100" s="1">
        <f>Details2!K100</f>
        <v>0</v>
      </c>
      <c r="M100" t="str">
        <f>IF(AND(J100*0.6 &lt;=K100, K100&lt;= J100*1.4)," ","review")</f>
        <v xml:space="preserve"> </v>
      </c>
    </row>
    <row r="101" spans="2:14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4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4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4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4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4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4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4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4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4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4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4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4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58713.66</v>
      </c>
      <c r="G113" s="1">
        <f>Details2!G113</f>
        <v>0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4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1151913.1299999999</v>
      </c>
      <c r="G114" s="1">
        <f>Details2!G114</f>
        <v>1152760.46</v>
      </c>
      <c r="H114" s="1">
        <f>Details2!H114</f>
        <v>1580369.54</v>
      </c>
      <c r="I114" s="1">
        <f>Details2!I114</f>
        <v>1780197.92</v>
      </c>
      <c r="J114" s="1">
        <f>Details2!J114</f>
        <v>2016849.51</v>
      </c>
      <c r="K114" s="1">
        <f>Details2!K114</f>
        <v>2410709.29</v>
      </c>
      <c r="M114" t="str">
        <f>IF(AND(J114*0.6 &lt;=K114, K114&lt;= J114*1.4)," ","review")</f>
        <v xml:space="preserve"> </v>
      </c>
      <c r="N114" t="s">
        <v>297</v>
      </c>
    </row>
    <row r="115" spans="2:14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  <c r="M115" t="e">
        <f>IF(AND(J115*0.6 &lt;=K115, K115&lt;= J115*1.4)," ","review")</f>
        <v>#VALUE!</v>
      </c>
    </row>
    <row r="116" spans="2:14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4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0</v>
      </c>
      <c r="G117" s="1">
        <f>Details2!G117</f>
        <v>86415.32</v>
      </c>
      <c r="H117" s="1">
        <f>Details2!H117</f>
        <v>142436.85</v>
      </c>
      <c r="I117" s="1">
        <f>Details2!I117</f>
        <v>172545.96</v>
      </c>
      <c r="J117" s="1">
        <f>Details2!J117</f>
        <v>140162.59</v>
      </c>
      <c r="K117" s="1">
        <f>Details2!K117</f>
        <v>41339.75</v>
      </c>
    </row>
    <row r="118" spans="2:14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39184.15</v>
      </c>
      <c r="G118" s="1">
        <f>Details2!G118</f>
        <v>87734.46</v>
      </c>
      <c r="H118" s="1">
        <f>Details2!H118</f>
        <v>68972.19</v>
      </c>
      <c r="I118" s="1">
        <f>Details2!I118</f>
        <v>116204.17</v>
      </c>
      <c r="J118" s="1">
        <f>Details2!J118</f>
        <v>93651.36</v>
      </c>
      <c r="K118" s="1">
        <f>Details2!K118</f>
        <v>208129.65</v>
      </c>
      <c r="M118" t="str">
        <f t="shared" ref="M118:M122" si="2">IF(AND(J118*0.6 &lt;=K118, K118&lt;= J118*1.4)," ","review")</f>
        <v>review</v>
      </c>
      <c r="N118" t="s">
        <v>297</v>
      </c>
    </row>
    <row r="119" spans="2:14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0</v>
      </c>
      <c r="I119" s="1">
        <f>Details2!I119</f>
        <v>4064.7</v>
      </c>
      <c r="J119" s="1">
        <f>Details2!J119</f>
        <v>17402.52</v>
      </c>
      <c r="K119" s="1">
        <f>Details2!K119</f>
        <v>15224.74</v>
      </c>
      <c r="M119" t="str">
        <f t="shared" si="2"/>
        <v xml:space="preserve"> </v>
      </c>
      <c r="N119" t="s">
        <v>297</v>
      </c>
    </row>
    <row r="120" spans="2:14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1170490.7</v>
      </c>
      <c r="G120" s="1">
        <f>Details2!G120</f>
        <v>1194354.74</v>
      </c>
      <c r="H120" s="1">
        <f>Details2!H120</f>
        <v>1460424.32</v>
      </c>
      <c r="I120" s="1">
        <f>Details2!I120</f>
        <v>1076025.8999999999</v>
      </c>
      <c r="J120" s="1">
        <f>Details2!J120</f>
        <v>1307012.29</v>
      </c>
      <c r="K120" s="1">
        <f>Details2!K120</f>
        <v>1042527.74</v>
      </c>
      <c r="M120" t="str">
        <f t="shared" si="2"/>
        <v xml:space="preserve"> </v>
      </c>
      <c r="N120" t="s">
        <v>297</v>
      </c>
    </row>
    <row r="121" spans="2:14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23174.46</v>
      </c>
      <c r="G121" s="1">
        <f>Details2!G121</f>
        <v>5180.1899999999996</v>
      </c>
      <c r="H121" s="1">
        <f>Details2!H121</f>
        <v>7019.43</v>
      </c>
      <c r="I121" s="1">
        <f>Details2!I121</f>
        <v>14112.13</v>
      </c>
      <c r="J121" s="1">
        <f>Details2!J121</f>
        <v>23795.040000000001</v>
      </c>
      <c r="K121" s="1">
        <f>Details2!K121</f>
        <v>14738.31</v>
      </c>
      <c r="M121" t="str">
        <f t="shared" si="2"/>
        <v xml:space="preserve"> </v>
      </c>
    </row>
    <row r="122" spans="2:14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  <c r="M122" t="e">
        <f t="shared" si="2"/>
        <v>#VALUE!</v>
      </c>
      <c r="N122" t="s">
        <v>297</v>
      </c>
    </row>
    <row r="123" spans="2:14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40926.800000000003</v>
      </c>
      <c r="G123" s="1">
        <f>Details2!G123</f>
        <v>32450.33</v>
      </c>
      <c r="H123" s="1">
        <f>Details2!H123</f>
        <v>72713.39</v>
      </c>
      <c r="I123" s="1">
        <f>Details2!I123</f>
        <v>105358.21</v>
      </c>
      <c r="J123" s="1">
        <f>Details2!J123</f>
        <v>131186.25</v>
      </c>
      <c r="K123" s="1">
        <f>Details2!K123</f>
        <v>235885.65</v>
      </c>
    </row>
    <row r="124" spans="2:14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675113.45</v>
      </c>
      <c r="G124" s="1">
        <f>Details2!G124</f>
        <v>489838.22</v>
      </c>
      <c r="H124" s="1">
        <f>Details2!H124</f>
        <v>719273.18</v>
      </c>
      <c r="I124" s="1">
        <f>Details2!I124</f>
        <v>550231.5</v>
      </c>
      <c r="J124" s="1">
        <f>Details2!J124</f>
        <v>524517.01</v>
      </c>
      <c r="K124" s="1">
        <f>Details2!K124</f>
        <v>486198.96</v>
      </c>
      <c r="M124" t="str">
        <f>IF(AND(J124*0.6 &lt;=K124, K124&lt;= J124*1.4)," ","review")</f>
        <v xml:space="preserve"> </v>
      </c>
      <c r="N124" t="s">
        <v>297</v>
      </c>
    </row>
    <row r="125" spans="2:14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>
        <f>Details2!F125</f>
        <v>0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 t="e">
        <f>IF(AND(J125*0.6 &lt;=K125, K125&lt;= J125*1.4)," ","review")</f>
        <v>#VALUE!</v>
      </c>
    </row>
    <row r="126" spans="2:14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  <c r="M126" t="e">
        <f>IF(AND(J126*0.6 &lt;=K126, K126&lt;= J126*1.4)," ","review")</f>
        <v>#VALUE!</v>
      </c>
    </row>
    <row r="127" spans="2:14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320359.43</v>
      </c>
      <c r="G127" s="1">
        <f>Details2!G127</f>
        <v>258225.19</v>
      </c>
      <c r="H127" s="1">
        <f>Details2!H127</f>
        <v>428329.74</v>
      </c>
      <c r="I127" s="1">
        <f>Details2!I127</f>
        <v>312745.49</v>
      </c>
      <c r="J127" s="1">
        <f>Details2!J127</f>
        <v>284130.83</v>
      </c>
      <c r="K127" s="1">
        <f>Details2!K127</f>
        <v>283698.3</v>
      </c>
      <c r="M127" t="str">
        <f>IF(AND(J127*0.6 &lt;=K127, K127&lt;= J127*1.4)," ","review")</f>
        <v xml:space="preserve"> </v>
      </c>
    </row>
    <row r="128" spans="2:14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>
        <f>Details2!F128</f>
        <v>0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4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  <c r="M129" t="e">
        <f>IF(AND(J129*0.6 &lt;=K129, K129&lt;= J129*1.4)," ","review")</f>
        <v>#VALUE!</v>
      </c>
      <c r="N129" t="s">
        <v>297</v>
      </c>
    </row>
    <row r="130" spans="2:14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  <c r="M130" t="e">
        <f>IF(AND(J130*0.6 &lt;=K130, K130&lt;= J130*1.4)," ","review")</f>
        <v>#VALUE!</v>
      </c>
      <c r="N130" t="s">
        <v>297</v>
      </c>
    </row>
    <row r="131" spans="2:14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14722.85</v>
      </c>
      <c r="G131" s="1">
        <f>Details2!G131</f>
        <v>1342.35</v>
      </c>
      <c r="H131" s="1">
        <f>Details2!H131</f>
        <v>20589.78</v>
      </c>
      <c r="I131" s="1">
        <f>Details2!I131</f>
        <v>8255.15</v>
      </c>
      <c r="J131" s="1">
        <f>Details2!J131</f>
        <v>9954.98</v>
      </c>
      <c r="K131" s="1">
        <f>Details2!K131</f>
        <v>0</v>
      </c>
      <c r="L131" s="26" t="s">
        <v>297</v>
      </c>
    </row>
    <row r="132" spans="2:14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 t="s">
        <v>296</v>
      </c>
    </row>
    <row r="133" spans="2:14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  <c r="M133" t="e">
        <f>IF(AND(J133*0.6 &lt;=K133, K133&lt;= J133*1.4)," ","review")</f>
        <v>#VALUE!</v>
      </c>
    </row>
    <row r="134" spans="2:14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2241709.88</v>
      </c>
      <c r="G134" s="1">
        <f>Details2!G134</f>
        <v>1909628.9</v>
      </c>
      <c r="H134" s="1">
        <f>Details2!H134</f>
        <v>1527664.95</v>
      </c>
      <c r="I134" s="1">
        <f>Details2!I134</f>
        <v>1592558.82</v>
      </c>
      <c r="J134" s="1">
        <f>Details2!J134</f>
        <v>1320550.44</v>
      </c>
      <c r="K134" s="1">
        <f>Details2!K134</f>
        <v>1070439.25</v>
      </c>
    </row>
    <row r="135" spans="2:14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379959.42</v>
      </c>
      <c r="G135" s="1">
        <f>Details2!G135</f>
        <v>433009.78</v>
      </c>
      <c r="H135" s="1">
        <f>Details2!H135</f>
        <v>184561.47</v>
      </c>
      <c r="I135" s="1">
        <f>Details2!I135</f>
        <v>437167.77</v>
      </c>
      <c r="J135" s="1">
        <f>Details2!J135</f>
        <v>477145.69</v>
      </c>
      <c r="K135" s="1">
        <f>Details2!K135</f>
        <v>362835.22</v>
      </c>
    </row>
    <row r="136" spans="2:14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59119.59</v>
      </c>
      <c r="G136" s="1">
        <f>Details2!G136</f>
        <v>8069.01</v>
      </c>
      <c r="H136" s="1">
        <f>Details2!H136</f>
        <v>21125</v>
      </c>
      <c r="I136" s="1">
        <f>Details2!I136</f>
        <v>7489.16</v>
      </c>
      <c r="J136" s="1">
        <f>Details2!J136</f>
        <v>21985.33</v>
      </c>
      <c r="K136" s="1">
        <f>Details2!K136</f>
        <v>0</v>
      </c>
      <c r="M136" t="str">
        <f>IF(AND(J136*0.6 &lt;=K136, K136&lt;= J136*1.4)," ","review")</f>
        <v>review</v>
      </c>
      <c r="N136" t="s">
        <v>297</v>
      </c>
    </row>
    <row r="137" spans="2:14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  <c r="M137" t="e">
        <f>IF(AND(J137*0.6 &lt;=K137, K137&lt;= J137*1.4)," ","review")</f>
        <v>#VALUE!</v>
      </c>
    </row>
    <row r="138" spans="2:14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  <c r="M138" t="e">
        <f>IF(AND(J138*0.6 &lt;=K138, K138&lt;= J138*1.4)," ","review")</f>
        <v>#VALUE!</v>
      </c>
      <c r="N138" t="s">
        <v>297</v>
      </c>
    </row>
    <row r="139" spans="2:14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4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4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4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4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189805.59</v>
      </c>
      <c r="G143" s="1">
        <f>Details2!G143</f>
        <v>188611.35</v>
      </c>
      <c r="H143" s="1">
        <f>Details2!H143</f>
        <v>223829.51</v>
      </c>
      <c r="I143" s="1">
        <f>Details2!I143</f>
        <v>256866.18</v>
      </c>
      <c r="J143" s="1">
        <f>Details2!J143</f>
        <v>193670.17</v>
      </c>
      <c r="K143" s="1">
        <f>Details2!K143</f>
        <v>43792.27</v>
      </c>
    </row>
    <row r="144" spans="2:14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 t="s">
        <v>130</v>
      </c>
    </row>
    <row r="145" spans="2:13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  <c r="M145" t="e">
        <f>IF(AND(J145*0.6 &lt;=K145, K145&lt;= J145*1.4)," ","review")</f>
        <v>#VALUE!</v>
      </c>
    </row>
    <row r="146" spans="2:13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2466966.8199999998</v>
      </c>
      <c r="G146" s="1">
        <f>Details2!G146</f>
        <v>4260169.21</v>
      </c>
      <c r="H146" s="1">
        <f>Details2!H146</f>
        <v>2613662.9</v>
      </c>
      <c r="I146" s="1">
        <f>Details2!I146</f>
        <v>4196113.12</v>
      </c>
      <c r="J146" s="1">
        <f>Details2!J146</f>
        <v>5047682.1399999997</v>
      </c>
      <c r="K146" s="1">
        <f>Details2!K146</f>
        <v>7940817.0599999996</v>
      </c>
      <c r="L146" s="26" t="s">
        <v>344</v>
      </c>
    </row>
    <row r="147" spans="2:13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200541.15</v>
      </c>
      <c r="G147" s="1">
        <f>Details2!G147</f>
        <v>282602.59000000003</v>
      </c>
      <c r="H147" s="1">
        <f>Details2!H147</f>
        <v>243496.37</v>
      </c>
      <c r="I147" s="1">
        <f>Details2!I147</f>
        <v>643406.23</v>
      </c>
      <c r="J147" s="1">
        <f>Details2!J147</f>
        <v>1166208.07</v>
      </c>
      <c r="K147" s="1">
        <f>Details2!K147</f>
        <v>1051780.75</v>
      </c>
      <c r="L147" s="26" t="s">
        <v>344</v>
      </c>
    </row>
    <row r="148" spans="2:13" x14ac:dyDescent="0.2">
      <c r="F148" s="1"/>
      <c r="G148" s="1"/>
      <c r="H148" s="1"/>
      <c r="I148" s="1"/>
      <c r="J148" s="1"/>
      <c r="K148" s="1"/>
    </row>
    <row r="149" spans="2:13" x14ac:dyDescent="0.2">
      <c r="F149" s="1"/>
      <c r="G149" s="1"/>
      <c r="H149" s="1"/>
      <c r="I149" s="1"/>
      <c r="J149" s="1"/>
      <c r="K149" s="1"/>
    </row>
    <row r="150" spans="2:13" x14ac:dyDescent="0.2">
      <c r="F150" s="1"/>
      <c r="G150" s="1"/>
      <c r="H150" s="1"/>
      <c r="I150" s="1"/>
      <c r="J150" s="1"/>
      <c r="K150" s="1"/>
    </row>
    <row r="151" spans="2:13" x14ac:dyDescent="0.2">
      <c r="B151" s="14" t="s">
        <v>135</v>
      </c>
      <c r="C151" s="9"/>
      <c r="F151" s="11">
        <f t="shared" ref="F151:K151" si="3">SUM(F5:F69)</f>
        <v>10039664.449999999</v>
      </c>
      <c r="G151" s="11">
        <f t="shared" si="3"/>
        <v>10123828.82</v>
      </c>
      <c r="H151" s="11">
        <f t="shared" si="3"/>
        <v>7878642.0000000009</v>
      </c>
      <c r="I151" s="11">
        <f t="shared" si="3"/>
        <v>5353112.2699999996</v>
      </c>
      <c r="J151" s="11">
        <f t="shared" si="3"/>
        <v>4479336.2600000007</v>
      </c>
      <c r="K151" s="11">
        <f t="shared" si="3"/>
        <v>4004828.1799999997</v>
      </c>
      <c r="L151" s="2"/>
    </row>
    <row r="152" spans="2:13" x14ac:dyDescent="0.2">
      <c r="B152" s="14" t="s">
        <v>136</v>
      </c>
      <c r="C152" s="9"/>
      <c r="F152" s="11">
        <f>SUM(F71:F117)</f>
        <v>28740727.089999996</v>
      </c>
      <c r="G152" s="11">
        <f t="shared" ref="G152:K152" si="4">SUM(G71:G117)</f>
        <v>26300014.930000007</v>
      </c>
      <c r="H152" s="11">
        <f t="shared" si="4"/>
        <v>22459465.159999996</v>
      </c>
      <c r="I152" s="11">
        <f t="shared" si="4"/>
        <v>22711774.100000001</v>
      </c>
      <c r="J152" s="11">
        <f t="shared" si="4"/>
        <v>20970998.310000002</v>
      </c>
      <c r="K152" s="11">
        <f t="shared" si="4"/>
        <v>16816419.309999999</v>
      </c>
      <c r="L152" s="21"/>
    </row>
    <row r="153" spans="2:13" x14ac:dyDescent="0.2">
      <c r="B153" s="14" t="s">
        <v>451</v>
      </c>
      <c r="C153" s="9"/>
      <c r="F153" s="11">
        <f>SUM(F146:F147)</f>
        <v>2667507.9699999997</v>
      </c>
      <c r="G153" s="11">
        <f t="shared" ref="G153:K153" si="5">SUM(G146:G147)</f>
        <v>4542771.8</v>
      </c>
      <c r="H153" s="11">
        <f t="shared" si="5"/>
        <v>2857159.27</v>
      </c>
      <c r="I153" s="11">
        <f t="shared" si="5"/>
        <v>4839519.3499999996</v>
      </c>
      <c r="J153" s="11">
        <f t="shared" si="5"/>
        <v>6213890.21</v>
      </c>
      <c r="K153" s="11">
        <f t="shared" si="5"/>
        <v>8992597.8099999987</v>
      </c>
      <c r="L153" s="27"/>
    </row>
    <row r="154" spans="2:13" x14ac:dyDescent="0.2">
      <c r="B154" s="14" t="s">
        <v>317</v>
      </c>
      <c r="C154" s="9"/>
      <c r="F154" s="11">
        <f>SUM(F118:F145)</f>
        <v>5154566.3199999994</v>
      </c>
      <c r="G154" s="11">
        <f t="shared" ref="G154:J154" si="6">SUM(G118:G145)</f>
        <v>4608444.5199999996</v>
      </c>
      <c r="H154" s="11">
        <f t="shared" si="6"/>
        <v>4734502.959999999</v>
      </c>
      <c r="I154" s="11">
        <f t="shared" si="6"/>
        <v>4481079.18</v>
      </c>
      <c r="J154" s="11">
        <f t="shared" si="6"/>
        <v>4405001.9099999992</v>
      </c>
      <c r="K154" s="11">
        <f>SUM(K118:K145)</f>
        <v>3763470.0899999994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46602465.830000006</v>
      </c>
      <c r="G155" s="11">
        <f t="shared" si="7"/>
        <v>45575060.070000008</v>
      </c>
      <c r="H155" s="11">
        <f t="shared" si="7"/>
        <v>37929769.389999993</v>
      </c>
      <c r="I155" s="11">
        <f t="shared" si="7"/>
        <v>37385484.899999999</v>
      </c>
      <c r="J155" s="11">
        <f t="shared" si="7"/>
        <v>36069226.689999998</v>
      </c>
      <c r="K155" s="11">
        <f t="shared" si="7"/>
        <v>33577315.389999986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 t="s">
        <v>318</v>
      </c>
    </row>
    <row r="160" spans="2:13" x14ac:dyDescent="0.2">
      <c r="B160" s="15" t="s">
        <v>452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141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62"/>
  <sheetViews>
    <sheetView zoomScale="85" workbookViewId="0">
      <selection activeCell="E55" sqref="E55"/>
    </sheetView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320</v>
      </c>
      <c r="H3" s="2"/>
    </row>
    <row r="4" spans="1:12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2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  <c r="L5" t="str">
        <f>IF(AND(E5&lt;&gt;"H",K5="NULL")," ","review")</f>
        <v xml:space="preserve"> </v>
      </c>
    </row>
    <row r="6" spans="1:12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1853856.88</v>
      </c>
      <c r="G6" s="1">
        <f>Details2!G302</f>
        <v>1559130.37</v>
      </c>
      <c r="H6" s="1">
        <f>Details2!H302</f>
        <v>1453606.21</v>
      </c>
      <c r="I6" s="1">
        <f>Details2!I302</f>
        <v>1896436.33</v>
      </c>
      <c r="J6" s="1">
        <f>Details2!J302</f>
        <v>1877513.31</v>
      </c>
      <c r="K6" s="1">
        <f>Details2!K302</f>
        <v>1993874.58</v>
      </c>
    </row>
    <row r="7" spans="1:12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2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2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2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3062601.2</v>
      </c>
      <c r="G10" s="1">
        <f>Details2!G306</f>
        <v>2721361.46</v>
      </c>
      <c r="H10" s="1">
        <f>Details2!H306</f>
        <v>2003189.27</v>
      </c>
      <c r="I10" s="1">
        <f>Details2!I306</f>
        <v>3174777.56</v>
      </c>
      <c r="J10" s="1">
        <f>Details2!J306</f>
        <v>3524583.54</v>
      </c>
      <c r="K10" s="1">
        <f>Details2!K306</f>
        <v>2872980.77</v>
      </c>
    </row>
    <row r="11" spans="1:12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2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2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2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>
        <f>Details2!F310</f>
        <v>0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2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2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931399.94</v>
      </c>
      <c r="G16" s="1">
        <f>Details2!G312</f>
        <v>1285643.22</v>
      </c>
      <c r="H16" s="1">
        <f>Details2!H312</f>
        <v>1127777.1200000001</v>
      </c>
      <c r="I16" s="1">
        <f>Details2!I312</f>
        <v>897710.65</v>
      </c>
      <c r="J16" s="1">
        <f>Details2!J312</f>
        <v>965856.89</v>
      </c>
      <c r="K16" s="1">
        <f>Details2!K312</f>
        <v>1198583.78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35625.269999999997</v>
      </c>
      <c r="G22" s="1">
        <f>Details2!G318</f>
        <v>102964.51</v>
      </c>
      <c r="H22" s="1">
        <f>Details2!H318</f>
        <v>57079.73</v>
      </c>
      <c r="I22" s="1">
        <f>Details2!I318</f>
        <v>22046.93</v>
      </c>
      <c r="J22" s="1">
        <f>Details2!J318</f>
        <v>124649.91</v>
      </c>
      <c r="K22" s="1">
        <f>Details2!K318</f>
        <v>37605.71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805754.39</v>
      </c>
      <c r="G26" s="1">
        <f>Details2!G322</f>
        <v>1022498.16</v>
      </c>
      <c r="H26" s="1">
        <f>Details2!H322</f>
        <v>489617.97</v>
      </c>
      <c r="I26" s="1">
        <f>Details2!I322</f>
        <v>0</v>
      </c>
      <c r="J26" s="1">
        <f>Details2!J322</f>
        <v>0</v>
      </c>
      <c r="K26" s="1" t="str">
        <f>Details2!K322</f>
        <v>NULL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1114831.6200000001</v>
      </c>
      <c r="G27" s="1">
        <f>Details2!G323</f>
        <v>1303850.44</v>
      </c>
      <c r="H27" s="1">
        <f>Details2!H323</f>
        <v>2145933.29</v>
      </c>
      <c r="I27" s="1">
        <f>Details2!I323</f>
        <v>2482945.2999999998</v>
      </c>
      <c r="J27" s="1">
        <f>Details2!J323</f>
        <v>2389258.5699999998</v>
      </c>
      <c r="K27" s="1">
        <f>Details2!K323</f>
        <v>1955338.47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1391335.66</v>
      </c>
      <c r="G32" s="1">
        <f>Details2!G328</f>
        <v>1455916.23</v>
      </c>
      <c r="H32" s="1">
        <f>Details2!H328</f>
        <v>1397887.94</v>
      </c>
      <c r="I32" s="1">
        <f>Details2!I328</f>
        <v>1673437.1</v>
      </c>
      <c r="J32" s="1">
        <f>Details2!J328</f>
        <v>1901134.26</v>
      </c>
      <c r="K32" s="1">
        <f>Details2!K328</f>
        <v>2787064.19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6659931.1399999997</v>
      </c>
      <c r="G39" s="1">
        <f>Details2!G335</f>
        <v>5709048.3200000003</v>
      </c>
      <c r="H39" s="1">
        <f>Details2!H335</f>
        <v>5089242.78</v>
      </c>
      <c r="I39" s="1">
        <f>Details2!I335</f>
        <v>5769414.4900000002</v>
      </c>
      <c r="J39" s="1">
        <f>Details2!J335</f>
        <v>4831346.16</v>
      </c>
      <c r="K39" s="1">
        <f>Details2!K335</f>
        <v>4606953.57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9378515.9100000001</v>
      </c>
      <c r="G47" s="1">
        <f>Details2!G343</f>
        <v>11341108.83</v>
      </c>
      <c r="H47" s="1">
        <f>Details2!H343</f>
        <v>3346393.85</v>
      </c>
      <c r="I47" s="1">
        <f>Details2!I343</f>
        <v>0</v>
      </c>
      <c r="J47" s="1">
        <f>Details2!J343</f>
        <v>0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196558.58</v>
      </c>
      <c r="G49" s="1">
        <f>Details2!G345</f>
        <v>121850.02</v>
      </c>
      <c r="H49" s="1">
        <f>Details2!H345</f>
        <v>227049.92</v>
      </c>
      <c r="I49" s="1">
        <f>Details2!I345</f>
        <v>247802.52</v>
      </c>
      <c r="J49" s="1">
        <f>Details2!J345</f>
        <v>391000.89</v>
      </c>
      <c r="K49" s="1">
        <f>Details2!K345</f>
        <v>476760.65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679357.21</v>
      </c>
      <c r="G74" s="1">
        <f>Details2!G370</f>
        <v>528717.21</v>
      </c>
      <c r="H74" s="1">
        <f>Details2!H370</f>
        <v>396308.87</v>
      </c>
      <c r="I74" s="1">
        <f>Details2!I370</f>
        <v>471386.49</v>
      </c>
      <c r="J74" s="1">
        <f>Details2!J370</f>
        <v>441618.2</v>
      </c>
      <c r="K74" s="1">
        <f>Details2!K370</f>
        <v>534847.6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267594.12</v>
      </c>
      <c r="G76" s="1">
        <f>Details2!G372</f>
        <v>318831.92</v>
      </c>
      <c r="H76" s="1">
        <f>Details2!H372</f>
        <v>381998.45</v>
      </c>
      <c r="I76" s="1">
        <f>Details2!I372</f>
        <v>425391.5</v>
      </c>
      <c r="J76" s="1">
        <f>Details2!J372</f>
        <v>448599.5</v>
      </c>
      <c r="K76" s="1">
        <f>Details2!K372</f>
        <v>436339.82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14236493.41</v>
      </c>
      <c r="G77" s="1">
        <f>Details2!G373</f>
        <v>11502995.24</v>
      </c>
      <c r="H77" s="1">
        <f>Details2!H373</f>
        <v>15616727.1</v>
      </c>
      <c r="I77" s="1">
        <f>Details2!I373</f>
        <v>0</v>
      </c>
      <c r="J77" s="1">
        <f>Details2!J373</f>
        <v>0</v>
      </c>
      <c r="K77" s="1" t="str">
        <f>Details2!K373</f>
        <v>NULL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3278915.8</v>
      </c>
      <c r="G78" s="1">
        <f>Details2!G374</f>
        <v>3494561.92</v>
      </c>
      <c r="H78" s="1">
        <f>Details2!H374</f>
        <v>2511976.59</v>
      </c>
      <c r="I78" s="1">
        <f>Details2!I374</f>
        <v>2781584.16</v>
      </c>
      <c r="J78" s="1">
        <f>Details2!J374</f>
        <v>2774920.02</v>
      </c>
      <c r="K78" s="1">
        <f>Details2!K374</f>
        <v>2249435.66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846789.04</v>
      </c>
      <c r="G79" s="1">
        <f>Details2!G375</f>
        <v>498235.47</v>
      </c>
      <c r="H79" s="1">
        <f>Details2!H375</f>
        <v>404920.29</v>
      </c>
      <c r="I79" s="1">
        <f>Details2!I375</f>
        <v>297414.15000000002</v>
      </c>
      <c r="J79" s="1">
        <f>Details2!J375</f>
        <v>326375.67</v>
      </c>
      <c r="K79" s="1">
        <f>Details2!K375</f>
        <v>366005.76000000001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130893.02</v>
      </c>
      <c r="G80" s="1">
        <f>Details2!G376</f>
        <v>132683</v>
      </c>
      <c r="H80" s="1">
        <f>Details2!H376</f>
        <v>113224.55</v>
      </c>
      <c r="I80" s="1">
        <f>Details2!I376</f>
        <v>163903.84</v>
      </c>
      <c r="J80" s="1">
        <f>Details2!J376</f>
        <v>136526.79999999999</v>
      </c>
      <c r="K80" s="1">
        <f>Details2!K376</f>
        <v>387601.67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7544666.8300000001</v>
      </c>
      <c r="G81" s="1">
        <f>Details2!G377</f>
        <v>8101856.6900000004</v>
      </c>
      <c r="H81" s="1">
        <f>Details2!H377</f>
        <v>10179783.359999999</v>
      </c>
      <c r="I81" s="1">
        <f>Details2!I377</f>
        <v>6733755.4299999997</v>
      </c>
      <c r="J81" s="1">
        <f>Details2!J377</f>
        <v>5379927.79</v>
      </c>
      <c r="K81" s="1">
        <f>Details2!K377</f>
        <v>3688617.87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166281.66</v>
      </c>
      <c r="G82" s="1">
        <f>Details2!G378</f>
        <v>130697.07</v>
      </c>
      <c r="H82" s="1">
        <f>Details2!H378</f>
        <v>153761.07</v>
      </c>
      <c r="I82" s="1">
        <f>Details2!I378</f>
        <v>151010.95000000001</v>
      </c>
      <c r="J82" s="1">
        <f>Details2!J378</f>
        <v>191203.71</v>
      </c>
      <c r="K82" s="1">
        <f>Details2!K378</f>
        <v>303773.42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440602.12</v>
      </c>
      <c r="G84" s="1">
        <f>Details2!G380</f>
        <v>325561.18</v>
      </c>
      <c r="H84" s="1">
        <f>Details2!H380</f>
        <v>198751.6</v>
      </c>
      <c r="I84" s="1">
        <f>Details2!I380</f>
        <v>245782.07</v>
      </c>
      <c r="J84" s="1">
        <f>Details2!J380</f>
        <v>180190.49</v>
      </c>
      <c r="K84" s="1">
        <f>Details2!K380</f>
        <v>446162.59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56403.17</v>
      </c>
      <c r="G85" s="1">
        <f>Details2!G381</f>
        <v>101837</v>
      </c>
      <c r="H85" s="1">
        <f>Details2!H381</f>
        <v>85184.26</v>
      </c>
      <c r="I85" s="1">
        <f>Details2!I381</f>
        <v>150667.84</v>
      </c>
      <c r="J85" s="1">
        <f>Details2!J381</f>
        <v>96867.82</v>
      </c>
      <c r="K85" s="1">
        <f>Details2!K381</f>
        <v>175031.11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135036.45000000001</v>
      </c>
      <c r="G86" s="1">
        <f>Details2!G382</f>
        <v>49674.31</v>
      </c>
      <c r="H86" s="1">
        <f>Details2!H382</f>
        <v>87772.26</v>
      </c>
      <c r="I86" s="1">
        <f>Details2!I382</f>
        <v>57786.720000000001</v>
      </c>
      <c r="J86" s="1">
        <f>Details2!J382</f>
        <v>98844.76</v>
      </c>
      <c r="K86" s="1">
        <f>Details2!K382</f>
        <v>149131.51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182052.8</v>
      </c>
      <c r="G88" s="1">
        <f>Details2!G384</f>
        <v>255830.11</v>
      </c>
      <c r="H88" s="1">
        <f>Details2!H384</f>
        <v>167613.97</v>
      </c>
      <c r="I88" s="1">
        <f>Details2!I384</f>
        <v>225998.85</v>
      </c>
      <c r="J88" s="1">
        <f>Details2!J384</f>
        <v>379393.54</v>
      </c>
      <c r="K88" s="1">
        <f>Details2!K384</f>
        <v>293984.76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48264.69</v>
      </c>
      <c r="G90" s="1">
        <f>Details2!G386</f>
        <v>129913.46</v>
      </c>
      <c r="H90" s="1">
        <f>Details2!H386</f>
        <v>65749.25</v>
      </c>
      <c r="I90" s="1">
        <f>Details2!I386</f>
        <v>93124.35</v>
      </c>
      <c r="J90" s="1">
        <f>Details2!J386</f>
        <v>93199.07</v>
      </c>
      <c r="K90" s="1">
        <f>Details2!K386</f>
        <v>39429.07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3683440.88</v>
      </c>
      <c r="G91" s="1">
        <f>Details2!G387</f>
        <v>2581824.88</v>
      </c>
      <c r="H91" s="1">
        <f>Details2!H387</f>
        <v>2540909.58</v>
      </c>
      <c r="I91" s="1">
        <f>Details2!I387</f>
        <v>2191520.08</v>
      </c>
      <c r="J91" s="1">
        <f>Details2!J387</f>
        <v>2395853.4700000002</v>
      </c>
      <c r="K91" s="1">
        <f>Details2!K387</f>
        <v>1952492.08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276401.89</v>
      </c>
      <c r="G92" s="1">
        <f>Details2!G388</f>
        <v>162089.92000000001</v>
      </c>
      <c r="H92" s="1">
        <f>Details2!H388</f>
        <v>218973.21</v>
      </c>
      <c r="I92" s="1">
        <f>Details2!I388</f>
        <v>235586.29</v>
      </c>
      <c r="J92" s="1">
        <f>Details2!J388</f>
        <v>235775.47</v>
      </c>
      <c r="K92" s="1">
        <f>Details2!K388</f>
        <v>204893.04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25616.32</v>
      </c>
      <c r="G93" s="1">
        <f>Details2!G389</f>
        <v>49583.4</v>
      </c>
      <c r="H93" s="1">
        <f>Details2!H389</f>
        <v>60818.71</v>
      </c>
      <c r="I93" s="1">
        <f>Details2!I389</f>
        <v>87134.44</v>
      </c>
      <c r="J93" s="1">
        <f>Details2!J389</f>
        <v>41822.57</v>
      </c>
      <c r="K93" s="1">
        <f>Details2!K389</f>
        <v>19448.16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3379483.89</v>
      </c>
      <c r="G94" s="1">
        <f>Details2!G390</f>
        <v>3049715.14</v>
      </c>
      <c r="H94" s="1">
        <f>Details2!H390</f>
        <v>1838817.45</v>
      </c>
      <c r="I94" s="1">
        <f>Details2!I390</f>
        <v>1928468.56</v>
      </c>
      <c r="J94" s="1">
        <f>Details2!J390</f>
        <v>1840464.64</v>
      </c>
      <c r="K94" s="1">
        <f>Details2!K390</f>
        <v>1751033.86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9810925.5899999999</v>
      </c>
      <c r="G95" s="1">
        <f>Details2!G391</f>
        <v>10020919.720000001</v>
      </c>
      <c r="H95" s="1">
        <f>Details2!H391</f>
        <v>9399955.9000000004</v>
      </c>
      <c r="I95" s="1">
        <f>Details2!I391</f>
        <v>16675450.189999999</v>
      </c>
      <c r="J95" s="1">
        <f>Details2!J391</f>
        <v>14612320.300000001</v>
      </c>
      <c r="K95" s="1">
        <f>Details2!K391</f>
        <v>12460615.77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510872.8</v>
      </c>
      <c r="G96" s="1">
        <f>Details2!G392</f>
        <v>373976.89</v>
      </c>
      <c r="H96" s="1">
        <f>Details2!H392</f>
        <v>490987.07</v>
      </c>
      <c r="I96" s="1">
        <f>Details2!I392</f>
        <v>547063.54</v>
      </c>
      <c r="J96" s="1">
        <f>Details2!J392</f>
        <v>573723.68000000005</v>
      </c>
      <c r="K96" s="1">
        <f>Details2!K392</f>
        <v>495445.51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 t="str">
        <f>'IP $ Collections by DMIS'!L97</f>
        <v>Inpatient will close down May 2006</v>
      </c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9912182.2899999991</v>
      </c>
      <c r="G99" s="1">
        <f>Details2!G395</f>
        <v>10020516.34</v>
      </c>
      <c r="H99" s="1">
        <f>Details2!H395</f>
        <v>8184366.4199999999</v>
      </c>
      <c r="I99" s="1">
        <f>Details2!I395</f>
        <v>8683312.8599999994</v>
      </c>
      <c r="J99" s="1">
        <f>Details2!J395</f>
        <v>7887431.4000000004</v>
      </c>
      <c r="K99" s="1">
        <f>Details2!K395</f>
        <v>7425684.1799999997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44599.68</v>
      </c>
      <c r="G100" s="1">
        <f>Details2!G396</f>
        <v>13181.39</v>
      </c>
      <c r="H100" s="1">
        <f>Details2!H396</f>
        <v>15872.63</v>
      </c>
      <c r="I100" s="1">
        <f>Details2!I396</f>
        <v>0</v>
      </c>
      <c r="J100" s="1">
        <f>Details2!J396</f>
        <v>0</v>
      </c>
      <c r="K100" s="1">
        <f>Details2!K396</f>
        <v>15054.87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0</v>
      </c>
      <c r="G113" s="1">
        <f>Details2!G409</f>
        <v>0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1363120.16</v>
      </c>
      <c r="G114" s="1">
        <f>Details2!G410</f>
        <v>1718854.8</v>
      </c>
      <c r="H114" s="1">
        <f>Details2!H410</f>
        <v>1841740.01</v>
      </c>
      <c r="I114" s="1">
        <f>Details2!I410</f>
        <v>2190604.9</v>
      </c>
      <c r="J114" s="1">
        <f>Details2!J410</f>
        <v>2999616.71</v>
      </c>
      <c r="K114" s="1">
        <f>Details2!K410</f>
        <v>1751778.33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36489.03</v>
      </c>
      <c r="G117" s="1">
        <f>Details2!G413</f>
        <v>110358.39</v>
      </c>
      <c r="H117" s="1">
        <f>Details2!H413</f>
        <v>141744.37</v>
      </c>
      <c r="I117" s="1">
        <f>Details2!I413</f>
        <v>258241.39</v>
      </c>
      <c r="J117" s="1">
        <f>Details2!J413</f>
        <v>142744.73000000001</v>
      </c>
      <c r="K117" s="1">
        <f>Details2!K413</f>
        <v>56806.39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122412.7</v>
      </c>
      <c r="G118" s="1">
        <f>Details2!G414</f>
        <v>202114.1</v>
      </c>
      <c r="H118" s="1">
        <f>Details2!H414</f>
        <v>182537.27</v>
      </c>
      <c r="I118" s="1">
        <f>Details2!I414</f>
        <v>286570.59000000003</v>
      </c>
      <c r="J118" s="1">
        <f>Details2!J414</f>
        <v>272407.48</v>
      </c>
      <c r="K118" s="1">
        <f>Details2!K414</f>
        <v>430450.48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32249.23</v>
      </c>
      <c r="G119" s="1">
        <f>Details2!G415</f>
        <v>0</v>
      </c>
      <c r="H119" s="1">
        <f>Details2!H415</f>
        <v>0</v>
      </c>
      <c r="I119" s="1">
        <f>Details2!I415</f>
        <v>24313.63</v>
      </c>
      <c r="J119" s="1">
        <f>Details2!J415</f>
        <v>35318.769999999997</v>
      </c>
      <c r="K119" s="1">
        <f>Details2!K415</f>
        <v>7455.67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4384202.7300000004</v>
      </c>
      <c r="G120" s="1">
        <f>Details2!G416</f>
        <v>4498109.13</v>
      </c>
      <c r="H120" s="1">
        <f>Details2!H416</f>
        <v>4263086.33</v>
      </c>
      <c r="I120" s="1">
        <f>Details2!I416</f>
        <v>4417520.01</v>
      </c>
      <c r="J120" s="1">
        <f>Details2!J416</f>
        <v>3522783.17</v>
      </c>
      <c r="K120" s="1">
        <f>Details2!K416</f>
        <v>4444969.6500000004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100740.91</v>
      </c>
      <c r="G121" s="1">
        <f>Details2!G417</f>
        <v>40169.74</v>
      </c>
      <c r="H121" s="1">
        <f>Details2!H417</f>
        <v>83613.56</v>
      </c>
      <c r="I121" s="1">
        <f>Details2!I417</f>
        <v>25710.71</v>
      </c>
      <c r="J121" s="1">
        <f>Details2!J417</f>
        <v>72591.02</v>
      </c>
      <c r="K121" s="1">
        <f>Details2!K417</f>
        <v>37660.910000000003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479273.82</v>
      </c>
      <c r="G123" s="1">
        <f>Details2!G419</f>
        <v>896191.87</v>
      </c>
      <c r="H123" s="1">
        <f>Details2!H419</f>
        <v>614771.82999999996</v>
      </c>
      <c r="I123" s="1">
        <f>Details2!I419</f>
        <v>559341.43999999994</v>
      </c>
      <c r="J123" s="1">
        <f>Details2!J419</f>
        <v>703474.46</v>
      </c>
      <c r="K123" s="1">
        <f>Details2!K419</f>
        <v>601545.97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898167.48</v>
      </c>
      <c r="G124" s="1">
        <f>Details2!G420</f>
        <v>923695.61</v>
      </c>
      <c r="H124" s="1">
        <f>Details2!H420</f>
        <v>998866.31</v>
      </c>
      <c r="I124" s="1">
        <f>Details2!I420</f>
        <v>694523.96</v>
      </c>
      <c r="J124" s="1">
        <f>Details2!J420</f>
        <v>620747.74</v>
      </c>
      <c r="K124" s="1">
        <f>Details2!K420</f>
        <v>1001985.96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>
        <f>Details2!F421</f>
        <v>0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698060.89</v>
      </c>
      <c r="G127" s="1">
        <f>Details2!G423</f>
        <v>404458.6</v>
      </c>
      <c r="H127" s="1">
        <f>Details2!H423</f>
        <v>680395.43</v>
      </c>
      <c r="I127" s="1">
        <f>Details2!I423</f>
        <v>483399.97</v>
      </c>
      <c r="J127" s="1">
        <f>Details2!J423</f>
        <v>510795.19</v>
      </c>
      <c r="K127" s="1">
        <f>Details2!K423</f>
        <v>805154.58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>
        <f>Details2!F424</f>
        <v>0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13423.3</v>
      </c>
      <c r="G131" s="1">
        <f>Details2!G427</f>
        <v>0</v>
      </c>
      <c r="H131" s="1">
        <f>Details2!H427</f>
        <v>43391.07</v>
      </c>
      <c r="I131" s="1">
        <f>Details2!I427</f>
        <v>16081.57</v>
      </c>
      <c r="J131" s="1">
        <f>Details2!J427</f>
        <v>12702.71</v>
      </c>
      <c r="K131" s="1">
        <f>Details2!K427</f>
        <v>0</v>
      </c>
      <c r="L131" s="26" t="str">
        <f>'IP $ Collections by DMIS'!L131</f>
        <v>ok</v>
      </c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 t="str">
        <f>'IP $ Collections by DMIS'!L132</f>
        <v>does not report IP</v>
      </c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4358160.09</v>
      </c>
      <c r="G134" s="1">
        <f>Details2!G430</f>
        <v>3649240.69</v>
      </c>
      <c r="H134" s="1">
        <f>Details2!H430</f>
        <v>3769868.93</v>
      </c>
      <c r="I134" s="1">
        <f>Details2!I430</f>
        <v>4331952.6399999997</v>
      </c>
      <c r="J134" s="1">
        <f>Details2!J430</f>
        <v>4053482.27</v>
      </c>
      <c r="K134" s="1">
        <f>Details2!K430</f>
        <v>5889069.4800000004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563996.42000000004</v>
      </c>
      <c r="G135" s="1">
        <f>Details2!G431</f>
        <v>678426.2</v>
      </c>
      <c r="H135" s="1">
        <f>Details2!H431</f>
        <v>414578.84</v>
      </c>
      <c r="I135" s="1">
        <f>Details2!I431</f>
        <v>753051.07</v>
      </c>
      <c r="J135" s="1">
        <f>Details2!J431</f>
        <v>649946.9</v>
      </c>
      <c r="K135" s="1">
        <f>Details2!K431</f>
        <v>465213.64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83195.210000000006</v>
      </c>
      <c r="G136" s="1">
        <f>Details2!G432</f>
        <v>19895.07</v>
      </c>
      <c r="H136" s="1">
        <f>Details2!H432</f>
        <v>21074.82</v>
      </c>
      <c r="I136" s="1">
        <f>Details2!I432</f>
        <v>19805.62</v>
      </c>
      <c r="J136" s="1">
        <f>Details2!J432</f>
        <v>39748.870000000003</v>
      </c>
      <c r="K136" s="1">
        <f>Details2!K432</f>
        <v>23171.71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1095889.74</v>
      </c>
      <c r="G143" s="1">
        <f>Details2!G439</f>
        <v>1213919.8899999999</v>
      </c>
      <c r="H143" s="1">
        <f>Details2!H439</f>
        <v>722814.61</v>
      </c>
      <c r="I143" s="1">
        <f>Details2!I439</f>
        <v>777042.53</v>
      </c>
      <c r="J143" s="1">
        <f>Details2!J439</f>
        <v>438705.42</v>
      </c>
      <c r="K143" s="1">
        <f>Details2!K439</f>
        <v>592171.25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 t="str">
        <f>'IP $ Collections by DMIS'!L144</f>
        <v>closed</v>
      </c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5987344.5999999996</v>
      </c>
      <c r="G146" s="1">
        <f>Details2!G442</f>
        <v>5970581.3600000003</v>
      </c>
      <c r="H146" s="1">
        <f>Details2!H442</f>
        <v>6116711.0199999996</v>
      </c>
      <c r="I146" s="1">
        <f>Details2!I442</f>
        <v>11911358.42</v>
      </c>
      <c r="J146" s="1">
        <f>Details2!J442</f>
        <v>6232420.9000000004</v>
      </c>
      <c r="K146" s="1">
        <f>Details2!K442</f>
        <v>14013223.970000001</v>
      </c>
      <c r="L146" s="26" t="str">
        <f>'IP $ Collections by DMIS'!L146</f>
        <v>not reporting TPC</v>
      </c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470084.73</v>
      </c>
      <c r="G147" s="1">
        <f>Details2!G443</f>
        <v>736150.86</v>
      </c>
      <c r="H147" s="1">
        <f>Details2!H443</f>
        <v>678781.46</v>
      </c>
      <c r="I147" s="1">
        <f>Details2!I443</f>
        <v>2117902.83</v>
      </c>
      <c r="J147" s="1">
        <f>Details2!J443</f>
        <v>2703991.17</v>
      </c>
      <c r="K147" s="1">
        <f>Details2!K443</f>
        <v>2360085.4900000002</v>
      </c>
      <c r="L147" s="26" t="str">
        <f>'IP $ Collections by DMIS'!L147</f>
        <v>not reporting TPC</v>
      </c>
    </row>
    <row r="149" spans="2:12" x14ac:dyDescent="0.2">
      <c r="B149" s="14" t="s">
        <v>135</v>
      </c>
      <c r="C149" s="9"/>
      <c r="F149" s="11">
        <f t="shared" ref="F149:K149" si="0">SUM(F5:F69)</f>
        <v>25430410.589999996</v>
      </c>
      <c r="G149" s="11">
        <f t="shared" si="0"/>
        <v>26623371.559999999</v>
      </c>
      <c r="H149" s="11">
        <f t="shared" si="0"/>
        <v>17337778.080000002</v>
      </c>
      <c r="I149" s="11">
        <f t="shared" si="0"/>
        <v>16164570.879999999</v>
      </c>
      <c r="J149" s="11">
        <f t="shared" si="0"/>
        <v>16005343.529999999</v>
      </c>
      <c r="K149" s="11">
        <f t="shared" si="0"/>
        <v>15929161.720000001</v>
      </c>
      <c r="L149" s="2"/>
    </row>
    <row r="150" spans="2:12" x14ac:dyDescent="0.2">
      <c r="B150" s="14" t="s">
        <v>136</v>
      </c>
      <c r="C150" s="9"/>
      <c r="F150" s="11">
        <f>SUM(F71:F117)</f>
        <v>57056482.849999994</v>
      </c>
      <c r="G150" s="11">
        <f t="shared" ref="G150:K150" si="1">SUM(G71:G117)</f>
        <v>53672415.450000003</v>
      </c>
      <c r="H150" s="11">
        <f t="shared" si="1"/>
        <v>55097956.970000006</v>
      </c>
      <c r="I150" s="11">
        <f t="shared" si="1"/>
        <v>44595188.599999994</v>
      </c>
      <c r="J150" s="11">
        <f t="shared" si="1"/>
        <v>41277420.340000004</v>
      </c>
      <c r="K150" s="11">
        <f t="shared" si="1"/>
        <v>35203613.030000001</v>
      </c>
      <c r="L150" s="21"/>
    </row>
    <row r="151" spans="2:12" x14ac:dyDescent="0.2">
      <c r="B151" s="14" t="s">
        <v>451</v>
      </c>
      <c r="C151" s="9"/>
      <c r="F151" s="11">
        <f>SUM(F146:F147)</f>
        <v>6457429.3300000001</v>
      </c>
      <c r="G151" s="11">
        <f t="shared" ref="G151:K151" si="2">SUM(G146:G147)</f>
        <v>6706732.2200000007</v>
      </c>
      <c r="H151" s="11">
        <f t="shared" si="2"/>
        <v>6795492.4799999995</v>
      </c>
      <c r="I151" s="11">
        <f t="shared" si="2"/>
        <v>14029261.25</v>
      </c>
      <c r="J151" s="11">
        <f t="shared" si="2"/>
        <v>8936412.0700000003</v>
      </c>
      <c r="K151" s="11">
        <f t="shared" si="2"/>
        <v>16373309.460000001</v>
      </c>
      <c r="L151" s="27"/>
    </row>
    <row r="152" spans="2:12" x14ac:dyDescent="0.2">
      <c r="B152" s="14" t="s">
        <v>317</v>
      </c>
      <c r="C152" s="9"/>
      <c r="F152" s="11">
        <f>SUM(F118:F145)</f>
        <v>12829772.520000001</v>
      </c>
      <c r="G152" s="11">
        <f t="shared" ref="G152:K152" si="3">SUM(G118:G145)</f>
        <v>12526220.9</v>
      </c>
      <c r="H152" s="11">
        <f t="shared" si="3"/>
        <v>11794998.999999998</v>
      </c>
      <c r="I152" s="11">
        <f t="shared" si="3"/>
        <v>12389313.739999998</v>
      </c>
      <c r="J152" s="11">
        <f t="shared" si="3"/>
        <v>10932704</v>
      </c>
      <c r="K152" s="11">
        <f t="shared" si="3"/>
        <v>14298849.300000003</v>
      </c>
      <c r="L152" s="27" t="s">
        <v>318</v>
      </c>
    </row>
    <row r="153" spans="2:12" x14ac:dyDescent="0.2">
      <c r="B153" s="14" t="s">
        <v>140</v>
      </c>
      <c r="C153" s="9"/>
      <c r="F153" s="11">
        <f t="shared" ref="F153:K153" si="4">SUM(F5:F147)</f>
        <v>101774095.28999999</v>
      </c>
      <c r="G153" s="11">
        <f t="shared" si="4"/>
        <v>99528740.12999998</v>
      </c>
      <c r="H153" s="11">
        <f t="shared" si="4"/>
        <v>91026226.529999986</v>
      </c>
      <c r="I153" s="11">
        <f t="shared" si="4"/>
        <v>87178334.469999984</v>
      </c>
      <c r="J153" s="11">
        <f t="shared" si="4"/>
        <v>77151879.940000013</v>
      </c>
      <c r="K153" s="11">
        <f t="shared" si="4"/>
        <v>81804933.50999999</v>
      </c>
      <c r="L153" s="2"/>
    </row>
    <row r="154" spans="2:12" x14ac:dyDescent="0.2">
      <c r="L154" s="2"/>
    </row>
    <row r="155" spans="2:12" x14ac:dyDescent="0.2">
      <c r="B155" s="15" t="s">
        <v>423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424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425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 t="s">
        <v>318</v>
      </c>
    </row>
    <row r="158" spans="2:12" x14ac:dyDescent="0.2">
      <c r="B158" s="15" t="s">
        <v>453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426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60"/>
  <sheetViews>
    <sheetView zoomScale="85" zoomScaleNormal="85" workbookViewId="0">
      <selection activeCell="V63" sqref="V63"/>
    </sheetView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t="s">
        <v>143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120</v>
      </c>
    </row>
    <row r="4" spans="1:13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  <c r="L5" t="str">
        <f>IF(AND(E5&lt;&gt;"H",K5="NULL")," ","review")</f>
        <v xml:space="preserve"> 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78</v>
      </c>
      <c r="G6" s="17">
        <f>Details2!G598</f>
        <v>76</v>
      </c>
      <c r="H6" s="17">
        <f>Details2!H598</f>
        <v>82</v>
      </c>
      <c r="I6" s="17">
        <f>Details2!I598</f>
        <v>102</v>
      </c>
      <c r="J6" s="17">
        <f>Details2!J598</f>
        <v>75</v>
      </c>
      <c r="K6" s="17">
        <f>Details2!K598</f>
        <v>62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70</v>
      </c>
      <c r="G10" s="17">
        <f>Details2!G602</f>
        <v>51</v>
      </c>
      <c r="H10" s="17">
        <f>Details2!H602</f>
        <v>50</v>
      </c>
      <c r="I10" s="17">
        <f>Details2!I602</f>
        <v>65</v>
      </c>
      <c r="J10" s="17">
        <f>Details2!J602</f>
        <v>73</v>
      </c>
      <c r="K10" s="17">
        <f>Details2!K602</f>
        <v>42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>
        <f>Details2!F606</f>
        <v>0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37</v>
      </c>
      <c r="G16" s="17">
        <f>Details2!G608</f>
        <v>46</v>
      </c>
      <c r="H16" s="17">
        <f>Details2!H608</f>
        <v>41</v>
      </c>
      <c r="I16" s="17">
        <f>Details2!I608</f>
        <v>21</v>
      </c>
      <c r="J16" s="17">
        <f>Details2!J608</f>
        <v>26</v>
      </c>
      <c r="K16" s="17">
        <f>Details2!K608</f>
        <v>25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3</v>
      </c>
      <c r="G22" s="17">
        <f>Details2!G614</f>
        <v>5</v>
      </c>
      <c r="H22" s="17">
        <f>Details2!H614</f>
        <v>4</v>
      </c>
      <c r="I22" s="17">
        <f>Details2!I614</f>
        <v>0</v>
      </c>
      <c r="J22" s="17">
        <f>Details2!J614</f>
        <v>11</v>
      </c>
      <c r="K22" s="17">
        <f>Details2!K614</f>
        <v>3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29</v>
      </c>
      <c r="G26" s="17">
        <f>Details2!G618</f>
        <v>30</v>
      </c>
      <c r="H26" s="17">
        <f>Details2!H618</f>
        <v>18</v>
      </c>
      <c r="I26" s="17">
        <f>Details2!I618</f>
        <v>0</v>
      </c>
      <c r="J26" s="17">
        <f>Details2!J618</f>
        <v>0</v>
      </c>
      <c r="K26" s="17" t="str">
        <f>Details2!K618</f>
        <v>NULL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22</v>
      </c>
      <c r="G27" s="17">
        <f>Details2!G619</f>
        <v>24</v>
      </c>
      <c r="H27" s="17">
        <f>Details2!H619</f>
        <v>68</v>
      </c>
      <c r="I27" s="17">
        <f>Details2!I619</f>
        <v>67</v>
      </c>
      <c r="J27" s="17">
        <f>Details2!J619</f>
        <v>59</v>
      </c>
      <c r="K27" s="17">
        <f>Details2!K619</f>
        <v>29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43</v>
      </c>
      <c r="G32" s="17">
        <f>Details2!G624</f>
        <v>64</v>
      </c>
      <c r="H32" s="17">
        <f>Details2!H624</f>
        <v>63</v>
      </c>
      <c r="I32" s="17">
        <f>Details2!I624</f>
        <v>61</v>
      </c>
      <c r="J32" s="17">
        <f>Details2!J624</f>
        <v>41</v>
      </c>
      <c r="K32" s="17">
        <f>Details2!K624</f>
        <v>61</v>
      </c>
      <c r="M32" s="29"/>
    </row>
    <row r="33" spans="2:14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4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4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4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4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4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4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188</v>
      </c>
      <c r="G39" s="17">
        <f>Details2!G631</f>
        <v>177</v>
      </c>
      <c r="H39" s="17">
        <f>Details2!H631</f>
        <v>129</v>
      </c>
      <c r="I39" s="17">
        <f>Details2!I631</f>
        <v>151</v>
      </c>
      <c r="J39" s="17">
        <f>Details2!J631</f>
        <v>115</v>
      </c>
      <c r="K39" s="17">
        <f>Details2!K631</f>
        <v>79</v>
      </c>
      <c r="M39" s="29"/>
      <c r="N39" t="s">
        <v>297</v>
      </c>
    </row>
    <row r="40" spans="2:14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4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4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4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4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4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4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4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281</v>
      </c>
      <c r="G47" s="17">
        <f>Details2!G639</f>
        <v>328</v>
      </c>
      <c r="H47" s="17">
        <f>Details2!H639</f>
        <v>157</v>
      </c>
      <c r="I47" s="17">
        <f>Details2!I639</f>
        <v>0</v>
      </c>
      <c r="J47" s="17">
        <f>Details2!J639</f>
        <v>0</v>
      </c>
      <c r="K47" s="17" t="str">
        <f>Details2!K639</f>
        <v>NULL</v>
      </c>
      <c r="M47" s="29"/>
    </row>
    <row r="48" spans="2:14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12</v>
      </c>
      <c r="G49" s="17">
        <f>Details2!G641</f>
        <v>8</v>
      </c>
      <c r="H49" s="17">
        <f>Details2!H641</f>
        <v>13</v>
      </c>
      <c r="I49" s="17">
        <f>Details2!I641</f>
        <v>11</v>
      </c>
      <c r="J49" s="17">
        <f>Details2!J641</f>
        <v>29</v>
      </c>
      <c r="K49" s="17">
        <f>Details2!K641</f>
        <v>16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50</v>
      </c>
      <c r="G74" s="17">
        <f>Details2!G666</f>
        <v>45</v>
      </c>
      <c r="H74" s="17">
        <f>Details2!H666</f>
        <v>27</v>
      </c>
      <c r="I74" s="17">
        <f>Details2!I666</f>
        <v>28</v>
      </c>
      <c r="J74" s="17">
        <f>Details2!J666</f>
        <v>36</v>
      </c>
      <c r="K74" s="17">
        <f>Details2!K666</f>
        <v>33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11</v>
      </c>
      <c r="G76" s="17">
        <f>Details2!G668</f>
        <v>22</v>
      </c>
      <c r="H76" s="17">
        <f>Details2!H668</f>
        <v>19</v>
      </c>
      <c r="I76" s="17">
        <f>Details2!I668</f>
        <v>19</v>
      </c>
      <c r="J76" s="17">
        <f>Details2!J668</f>
        <v>22</v>
      </c>
      <c r="K76" s="17">
        <f>Details2!K668</f>
        <v>5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297</v>
      </c>
      <c r="G77" s="17">
        <f>Details2!G669</f>
        <v>251</v>
      </c>
      <c r="H77" s="17">
        <f>Details2!H669</f>
        <v>185</v>
      </c>
      <c r="I77" s="17">
        <f>Details2!I669</f>
        <v>0</v>
      </c>
      <c r="J77" s="17">
        <f>Details2!J669</f>
        <v>0</v>
      </c>
      <c r="K77" s="17" t="str">
        <f>Details2!K669</f>
        <v>NULL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130</v>
      </c>
      <c r="G78" s="17">
        <f>Details2!G670</f>
        <v>153</v>
      </c>
      <c r="H78" s="17">
        <f>Details2!H670</f>
        <v>107</v>
      </c>
      <c r="I78" s="17">
        <f>Details2!I670</f>
        <v>95</v>
      </c>
      <c r="J78" s="17">
        <f>Details2!J670</f>
        <v>101</v>
      </c>
      <c r="K78" s="17">
        <f>Details2!K670</f>
        <v>70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43</v>
      </c>
      <c r="G79" s="17">
        <f>Details2!G671</f>
        <v>31</v>
      </c>
      <c r="H79" s="17">
        <f>Details2!H671</f>
        <v>20</v>
      </c>
      <c r="I79" s="17">
        <f>Details2!I671</f>
        <v>12</v>
      </c>
      <c r="J79" s="17">
        <f>Details2!J671</f>
        <v>10</v>
      </c>
      <c r="K79" s="17">
        <f>Details2!K671</f>
        <v>11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45</v>
      </c>
      <c r="G80" s="17">
        <f>Details2!G672</f>
        <v>29</v>
      </c>
      <c r="H80" s="17">
        <f>Details2!H672</f>
        <v>33</v>
      </c>
      <c r="I80" s="17">
        <f>Details2!I672</f>
        <v>35</v>
      </c>
      <c r="J80" s="17">
        <f>Details2!J672</f>
        <v>24</v>
      </c>
      <c r="K80" s="17">
        <f>Details2!K672</f>
        <v>21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202</v>
      </c>
      <c r="G81" s="17">
        <f>Details2!G673</f>
        <v>208</v>
      </c>
      <c r="H81" s="17">
        <f>Details2!H673</f>
        <v>206</v>
      </c>
      <c r="I81" s="17">
        <f>Details2!I673</f>
        <v>184</v>
      </c>
      <c r="J81" s="17">
        <f>Details2!J673</f>
        <v>225</v>
      </c>
      <c r="K81" s="17">
        <f>Details2!K673</f>
        <v>153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14</v>
      </c>
      <c r="G82" s="17">
        <f>Details2!G674</f>
        <v>13</v>
      </c>
      <c r="H82" s="17">
        <f>Details2!H674</f>
        <v>12</v>
      </c>
      <c r="I82" s="17">
        <f>Details2!I674</f>
        <v>17</v>
      </c>
      <c r="J82" s="17">
        <f>Details2!J674</f>
        <v>8</v>
      </c>
      <c r="K82" s="17">
        <f>Details2!K674</f>
        <v>26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31</v>
      </c>
      <c r="G84" s="17">
        <f>Details2!G676</f>
        <v>18</v>
      </c>
      <c r="H84" s="17">
        <f>Details2!H676</f>
        <v>12</v>
      </c>
      <c r="I84" s="17">
        <f>Details2!I676</f>
        <v>8</v>
      </c>
      <c r="J84" s="17">
        <f>Details2!J676</f>
        <v>10</v>
      </c>
      <c r="K84" s="17">
        <f>Details2!K676</f>
        <v>10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3</v>
      </c>
      <c r="G85" s="17">
        <f>Details2!G677</f>
        <v>3</v>
      </c>
      <c r="H85" s="17">
        <f>Details2!H677</f>
        <v>5</v>
      </c>
      <c r="I85" s="17">
        <f>Details2!I677</f>
        <v>1</v>
      </c>
      <c r="J85" s="17">
        <f>Details2!J677</f>
        <v>3</v>
      </c>
      <c r="K85" s="17">
        <f>Details2!K677</f>
        <v>8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8</v>
      </c>
      <c r="G86" s="17">
        <f>Details2!G678</f>
        <v>5</v>
      </c>
      <c r="H86" s="17">
        <f>Details2!H678</f>
        <v>2</v>
      </c>
      <c r="I86" s="17">
        <f>Details2!I678</f>
        <v>2</v>
      </c>
      <c r="J86" s="17">
        <f>Details2!J678</f>
        <v>2</v>
      </c>
      <c r="K86" s="17">
        <f>Details2!K678</f>
        <v>4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14</v>
      </c>
      <c r="G88" s="17">
        <f>Details2!G680</f>
        <v>7</v>
      </c>
      <c r="H88" s="17">
        <f>Details2!H680</f>
        <v>4</v>
      </c>
      <c r="I88" s="17">
        <f>Details2!I680</f>
        <v>8</v>
      </c>
      <c r="J88" s="17">
        <f>Details2!J680</f>
        <v>3</v>
      </c>
      <c r="K88" s="17">
        <f>Details2!K680</f>
        <v>3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3</v>
      </c>
      <c r="G90" s="17">
        <f>Details2!G682</f>
        <v>0</v>
      </c>
      <c r="H90" s="17">
        <f>Details2!H682</f>
        <v>1</v>
      </c>
      <c r="I90" s="17">
        <f>Details2!I682</f>
        <v>0</v>
      </c>
      <c r="J90" s="17">
        <f>Details2!J682</f>
        <v>4</v>
      </c>
      <c r="K90" s="17">
        <f>Details2!K682</f>
        <v>1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153</v>
      </c>
      <c r="G91" s="17">
        <f>Details2!G683</f>
        <v>121</v>
      </c>
      <c r="H91" s="17">
        <f>Details2!H683</f>
        <v>139</v>
      </c>
      <c r="I91" s="17">
        <f>Details2!I683</f>
        <v>74</v>
      </c>
      <c r="J91" s="17">
        <f>Details2!J683</f>
        <v>115</v>
      </c>
      <c r="K91" s="17">
        <f>Details2!K683</f>
        <v>55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16</v>
      </c>
      <c r="G92" s="17">
        <f>Details2!G684</f>
        <v>14</v>
      </c>
      <c r="H92" s="17">
        <f>Details2!H684</f>
        <v>22</v>
      </c>
      <c r="I92" s="17">
        <f>Details2!I684</f>
        <v>18</v>
      </c>
      <c r="J92" s="17">
        <f>Details2!J684</f>
        <v>15</v>
      </c>
      <c r="K92" s="17">
        <f>Details2!K684</f>
        <v>18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1</v>
      </c>
      <c r="G93" s="17">
        <f>Details2!G685</f>
        <v>1</v>
      </c>
      <c r="H93" s="17">
        <f>Details2!H685</f>
        <v>3</v>
      </c>
      <c r="I93" s="17">
        <f>Details2!I685</f>
        <v>4</v>
      </c>
      <c r="J93" s="17">
        <f>Details2!J685</f>
        <v>0</v>
      </c>
      <c r="K93" s="17">
        <f>Details2!K685</f>
        <v>2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118</v>
      </c>
      <c r="G94" s="17">
        <f>Details2!G686</f>
        <v>106</v>
      </c>
      <c r="H94" s="17">
        <f>Details2!H686</f>
        <v>77</v>
      </c>
      <c r="I94" s="17">
        <f>Details2!I686</f>
        <v>90</v>
      </c>
      <c r="J94" s="17">
        <f>Details2!J686</f>
        <v>61</v>
      </c>
      <c r="K94" s="17">
        <f>Details2!K686</f>
        <v>46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280</v>
      </c>
      <c r="G95" s="17">
        <f>Details2!G687</f>
        <v>336</v>
      </c>
      <c r="H95" s="17">
        <f>Details2!H687</f>
        <v>308</v>
      </c>
      <c r="I95" s="17">
        <f>Details2!I687</f>
        <v>468</v>
      </c>
      <c r="J95" s="17">
        <f>Details2!J687</f>
        <v>352</v>
      </c>
      <c r="K95" s="17">
        <f>Details2!K687</f>
        <v>242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37</v>
      </c>
      <c r="G96" s="17">
        <f>Details2!G688</f>
        <v>37</v>
      </c>
      <c r="H96" s="17">
        <f>Details2!H688</f>
        <v>39</v>
      </c>
      <c r="I96" s="17">
        <f>Details2!I688</f>
        <v>31</v>
      </c>
      <c r="J96" s="17">
        <f>Details2!J688</f>
        <v>39</v>
      </c>
      <c r="K96" s="17">
        <f>Details2!K688</f>
        <v>27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257</v>
      </c>
      <c r="G99" s="17">
        <f>Details2!G691</f>
        <v>236</v>
      </c>
      <c r="H99" s="17">
        <f>Details2!H691</f>
        <v>172</v>
      </c>
      <c r="I99" s="17">
        <f>Details2!I691</f>
        <v>205</v>
      </c>
      <c r="J99" s="17">
        <f>Details2!J691</f>
        <v>188</v>
      </c>
      <c r="K99" s="17">
        <f>Details2!K691</f>
        <v>164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5</v>
      </c>
      <c r="G100" s="17">
        <f>Details2!G692</f>
        <v>3</v>
      </c>
      <c r="H100" s="17">
        <f>Details2!H692</f>
        <v>1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0</v>
      </c>
      <c r="G113" s="17">
        <f>Details2!G705</f>
        <v>0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63</v>
      </c>
      <c r="G114" s="17">
        <f>Details2!G706</f>
        <v>49</v>
      </c>
      <c r="H114" s="17">
        <f>Details2!H706</f>
        <v>63</v>
      </c>
      <c r="I114" s="17">
        <f>Details2!I706</f>
        <v>61</v>
      </c>
      <c r="J114" s="17">
        <f>Details2!J706</f>
        <v>72</v>
      </c>
      <c r="K114" s="17">
        <f>Details2!K706</f>
        <v>56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0</v>
      </c>
      <c r="G117" s="17">
        <f>Details2!G709</f>
        <v>6</v>
      </c>
      <c r="H117" s="17">
        <f>Details2!H709</f>
        <v>12</v>
      </c>
      <c r="I117" s="17">
        <f>Details2!I709</f>
        <v>15</v>
      </c>
      <c r="J117" s="17">
        <f>Details2!J709</f>
        <v>7</v>
      </c>
      <c r="K117" s="17">
        <f>Details2!K709</f>
        <v>4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6</v>
      </c>
      <c r="G118" s="17">
        <f>Details2!G710</f>
        <v>7</v>
      </c>
      <c r="H118" s="17">
        <f>Details2!H710</f>
        <v>7</v>
      </c>
      <c r="I118" s="17">
        <f>Details2!I710</f>
        <v>14</v>
      </c>
      <c r="J118" s="17">
        <f>Details2!J710</f>
        <v>16</v>
      </c>
      <c r="K118" s="17">
        <f>Details2!K710</f>
        <v>16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1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90</v>
      </c>
      <c r="G120" s="17">
        <f>Details2!G712</f>
        <v>119</v>
      </c>
      <c r="H120" s="17">
        <f>Details2!H712</f>
        <v>74</v>
      </c>
      <c r="I120" s="17">
        <f>Details2!I712</f>
        <v>62</v>
      </c>
      <c r="J120" s="17">
        <f>Details2!J712</f>
        <v>73</v>
      </c>
      <c r="K120" s="17">
        <f>Details2!K712</f>
        <v>44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7</v>
      </c>
      <c r="G121" s="17">
        <f>Details2!G713</f>
        <v>1</v>
      </c>
      <c r="H121" s="17">
        <f>Details2!H713</f>
        <v>4</v>
      </c>
      <c r="I121" s="17">
        <f>Details2!I713</f>
        <v>2</v>
      </c>
      <c r="J121" s="17">
        <f>Details2!J713</f>
        <v>7</v>
      </c>
      <c r="K121" s="17">
        <f>Details2!K713</f>
        <v>3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3</v>
      </c>
      <c r="G123" s="17">
        <f>Details2!G715</f>
        <v>6</v>
      </c>
      <c r="H123" s="17">
        <f>Details2!H715</f>
        <v>17</v>
      </c>
      <c r="I123" s="17">
        <f>Details2!I715</f>
        <v>15</v>
      </c>
      <c r="J123" s="17">
        <f>Details2!J715</f>
        <v>15</v>
      </c>
      <c r="K123" s="17">
        <f>Details2!K715</f>
        <v>13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53</v>
      </c>
      <c r="G124" s="17">
        <f>Details2!G716</f>
        <v>51</v>
      </c>
      <c r="H124" s="17">
        <f>Details2!H716</f>
        <v>59</v>
      </c>
      <c r="I124" s="17">
        <f>Details2!I716</f>
        <v>50</v>
      </c>
      <c r="J124" s="17">
        <f>Details2!J716</f>
        <v>44</v>
      </c>
      <c r="K124" s="17">
        <f>Details2!K716</f>
        <v>82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>
        <f>Details2!F717</f>
        <v>0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24</v>
      </c>
      <c r="G127" s="17">
        <f>Details2!G719</f>
        <v>26</v>
      </c>
      <c r="H127" s="17">
        <f>Details2!H719</f>
        <v>33</v>
      </c>
      <c r="I127" s="17">
        <f>Details2!I719</f>
        <v>34</v>
      </c>
      <c r="J127" s="17">
        <f>Details2!J719</f>
        <v>38</v>
      </c>
      <c r="K127" s="17">
        <f>Details2!K719</f>
        <v>38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>
        <f>Details2!F720</f>
        <v>0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4</v>
      </c>
      <c r="I131" s="17">
        <f>Details2!I723</f>
        <v>0</v>
      </c>
      <c r="J131" s="17">
        <f>Details2!J723</f>
        <v>2</v>
      </c>
      <c r="K131" s="17">
        <f>Details2!K723</f>
        <v>0</v>
      </c>
      <c r="L131" s="26" t="s">
        <v>297</v>
      </c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 t="s">
        <v>296</v>
      </c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106</v>
      </c>
      <c r="G134" s="17">
        <f>Details2!G726</f>
        <v>103</v>
      </c>
      <c r="H134" s="17">
        <f>Details2!H726</f>
        <v>94</v>
      </c>
      <c r="I134" s="17">
        <f>Details2!I726</f>
        <v>81</v>
      </c>
      <c r="J134" s="17">
        <f>Details2!J726</f>
        <v>102</v>
      </c>
      <c r="K134" s="17">
        <f>Details2!K726</f>
        <v>73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45</v>
      </c>
      <c r="G135" s="17">
        <f>Details2!G727</f>
        <v>50</v>
      </c>
      <c r="H135" s="17">
        <f>Details2!H727</f>
        <v>25</v>
      </c>
      <c r="I135" s="17">
        <f>Details2!I727</f>
        <v>39</v>
      </c>
      <c r="J135" s="17">
        <f>Details2!J727</f>
        <v>34</v>
      </c>
      <c r="K135" s="17">
        <f>Details2!K727</f>
        <v>37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6</v>
      </c>
      <c r="G136" s="17">
        <f>Details2!G728</f>
        <v>0</v>
      </c>
      <c r="H136" s="17">
        <f>Details2!H728</f>
        <v>1</v>
      </c>
      <c r="I136" s="17">
        <f>Details2!I728</f>
        <v>2</v>
      </c>
      <c r="J136" s="17">
        <f>Details2!J728</f>
        <v>4</v>
      </c>
      <c r="K136" s="17">
        <f>Details2!K728</f>
        <v>0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6</v>
      </c>
      <c r="G143" s="17">
        <f>Details2!G735</f>
        <v>14</v>
      </c>
      <c r="H143" s="17">
        <f>Details2!H735</f>
        <v>15</v>
      </c>
      <c r="I143" s="17">
        <f>Details2!I735</f>
        <v>13</v>
      </c>
      <c r="J143" s="17">
        <f>Details2!J735</f>
        <v>7</v>
      </c>
      <c r="K143" s="17">
        <f>Details2!K735</f>
        <v>2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 t="s">
        <v>130</v>
      </c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165</v>
      </c>
      <c r="G146" s="17">
        <f>Details2!G738</f>
        <v>174</v>
      </c>
      <c r="H146" s="17">
        <f>Details2!H738</f>
        <v>177</v>
      </c>
      <c r="I146" s="17">
        <f>Details2!I738</f>
        <v>290</v>
      </c>
      <c r="J146" s="17">
        <f>Details2!J738</f>
        <v>139</v>
      </c>
      <c r="K146" s="17">
        <f>Details2!K738</f>
        <v>147</v>
      </c>
      <c r="L146" s="26" t="s">
        <v>344</v>
      </c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28</v>
      </c>
      <c r="G147" s="17">
        <f>Details2!G739</f>
        <v>46</v>
      </c>
      <c r="H147" s="17">
        <f>Details2!H739</f>
        <v>22</v>
      </c>
      <c r="I147" s="17">
        <f>Details2!I739</f>
        <v>74</v>
      </c>
      <c r="J147" s="17">
        <f>Details2!J739</f>
        <v>90</v>
      </c>
      <c r="K147" s="17">
        <f>Details2!K739</f>
        <v>72</v>
      </c>
      <c r="L147" s="26" t="s">
        <v>344</v>
      </c>
    </row>
    <row r="149" spans="2:12" x14ac:dyDescent="0.2">
      <c r="B149" s="14" t="s">
        <v>135</v>
      </c>
      <c r="C149" s="9"/>
      <c r="F149" s="43">
        <f t="shared" ref="F149:K149" si="0">SUM(F5:F69)</f>
        <v>763</v>
      </c>
      <c r="G149" s="43">
        <f t="shared" si="0"/>
        <v>809</v>
      </c>
      <c r="H149" s="43">
        <f t="shared" si="0"/>
        <v>625</v>
      </c>
      <c r="I149" s="43">
        <f t="shared" si="0"/>
        <v>478</v>
      </c>
      <c r="J149" s="18">
        <f t="shared" si="0"/>
        <v>429</v>
      </c>
      <c r="K149" s="18">
        <f t="shared" si="0"/>
        <v>317</v>
      </c>
      <c r="L149" s="2"/>
    </row>
    <row r="150" spans="2:12" x14ac:dyDescent="0.2">
      <c r="B150" s="14" t="s">
        <v>136</v>
      </c>
      <c r="C150" s="9"/>
      <c r="F150" s="18">
        <f>SUM(F71:F117)</f>
        <v>1781</v>
      </c>
      <c r="G150" s="18">
        <f t="shared" ref="G150:K150" si="1">SUM(G71:G117)</f>
        <v>1694</v>
      </c>
      <c r="H150" s="18">
        <f t="shared" si="1"/>
        <v>1469</v>
      </c>
      <c r="I150" s="18">
        <f t="shared" si="1"/>
        <v>1375</v>
      </c>
      <c r="J150" s="18">
        <f t="shared" si="1"/>
        <v>1297</v>
      </c>
      <c r="K150" s="18">
        <f t="shared" si="1"/>
        <v>959</v>
      </c>
      <c r="L150" s="21"/>
    </row>
    <row r="151" spans="2:12" x14ac:dyDescent="0.2">
      <c r="B151" s="14" t="s">
        <v>451</v>
      </c>
      <c r="C151" s="9"/>
      <c r="F151" s="18">
        <f>SUM(F146:F147)</f>
        <v>193</v>
      </c>
      <c r="G151" s="18">
        <f t="shared" ref="G151:K151" si="2">SUM(G146:G147)</f>
        <v>220</v>
      </c>
      <c r="H151" s="18">
        <f t="shared" si="2"/>
        <v>199</v>
      </c>
      <c r="I151" s="18">
        <f t="shared" si="2"/>
        <v>364</v>
      </c>
      <c r="J151" s="18">
        <f t="shared" si="2"/>
        <v>229</v>
      </c>
      <c r="K151" s="18">
        <f t="shared" si="2"/>
        <v>219</v>
      </c>
      <c r="L151" s="27"/>
    </row>
    <row r="152" spans="2:12" x14ac:dyDescent="0.2">
      <c r="B152" s="14" t="s">
        <v>316</v>
      </c>
      <c r="C152" s="9"/>
      <c r="F152" s="18">
        <f>SUM(F118:F145)</f>
        <v>346</v>
      </c>
      <c r="G152" s="18">
        <f t="shared" ref="G152:K152" si="3">SUM(G118:G145)</f>
        <v>377</v>
      </c>
      <c r="H152" s="18">
        <f t="shared" si="3"/>
        <v>333</v>
      </c>
      <c r="I152" s="18">
        <f t="shared" si="3"/>
        <v>312</v>
      </c>
      <c r="J152" s="18">
        <f t="shared" si="3"/>
        <v>343</v>
      </c>
      <c r="K152" s="18">
        <f t="shared" si="3"/>
        <v>308</v>
      </c>
      <c r="L152" s="27" t="s">
        <v>318</v>
      </c>
    </row>
    <row r="153" spans="2:12" x14ac:dyDescent="0.2">
      <c r="B153" s="14" t="s">
        <v>140</v>
      </c>
      <c r="C153" s="9"/>
      <c r="F153" s="18">
        <f t="shared" ref="F153:K153" si="4">SUM(F5:F147)</f>
        <v>3083</v>
      </c>
      <c r="G153" s="18">
        <f t="shared" si="4"/>
        <v>3100</v>
      </c>
      <c r="H153" s="18">
        <f t="shared" si="4"/>
        <v>2626</v>
      </c>
      <c r="I153" s="18">
        <f t="shared" si="4"/>
        <v>2529</v>
      </c>
      <c r="J153" s="18">
        <f t="shared" si="4"/>
        <v>2298</v>
      </c>
      <c r="K153" s="18">
        <f t="shared" si="4"/>
        <v>1803</v>
      </c>
      <c r="L153" s="2"/>
    </row>
    <row r="154" spans="2:12" x14ac:dyDescent="0.2">
      <c r="L154" s="2"/>
    </row>
    <row r="155" spans="2:12" x14ac:dyDescent="0.2">
      <c r="B155" s="15" t="s">
        <v>414</v>
      </c>
      <c r="C155" s="3"/>
      <c r="D155" s="3"/>
      <c r="E155" s="3"/>
      <c r="F155" s="44" t="str">
        <f>IF(F149='Collected to Claims Ratio'!C7,"yes","no")</f>
        <v>yes</v>
      </c>
      <c r="G155" s="44" t="str">
        <f>IF(G149='Collected to Claims Ratio'!D7,"yes","no")</f>
        <v>yes</v>
      </c>
      <c r="H155" s="44" t="str">
        <f>IF(H149='Collected to Claims Ratio'!E7,"yes","no")</f>
        <v>yes</v>
      </c>
      <c r="I155" s="44" t="str">
        <f>IF(I149='Collected to Claims Ratio'!F7,"yes","no")</f>
        <v>yes</v>
      </c>
      <c r="J155" s="44" t="str">
        <f>IF(J149='Collected to Claims Ratio'!G7,"yes","no")</f>
        <v>yes</v>
      </c>
      <c r="K155" s="44" t="str">
        <f>IF(K149='Collected to Claims Ratio'!H7,"yes","no")</f>
        <v>yes</v>
      </c>
      <c r="L155" s="2"/>
    </row>
    <row r="156" spans="2:12" x14ac:dyDescent="0.2">
      <c r="B156" s="15" t="s">
        <v>422</v>
      </c>
      <c r="C156" s="3"/>
      <c r="D156" s="3"/>
      <c r="E156" s="3"/>
      <c r="F156" s="44" t="str">
        <f>IF(F150='Collected to Claims Ratio'!C8,"yes","no")</f>
        <v>yes</v>
      </c>
      <c r="G156" s="44" t="str">
        <f>IF(G150='Collected to Claims Ratio'!D8,"yes","no")</f>
        <v>yes</v>
      </c>
      <c r="H156" s="44" t="str">
        <f>IF(H150='Collected to Claims Ratio'!E8,"yes","no")</f>
        <v>yes</v>
      </c>
      <c r="I156" s="44" t="str">
        <f>IF(I150='Collected to Claims Ratio'!F8,"yes","no")</f>
        <v>yes</v>
      </c>
      <c r="J156" s="44" t="str">
        <f>IF(J150='Collected to Claims Ratio'!G8,"yes","no")</f>
        <v>yes</v>
      </c>
      <c r="K156" s="44" t="str">
        <f>IF(K150='Collected to Claims Ratio'!H8,"yes","no")</f>
        <v>yes</v>
      </c>
      <c r="L156" s="2"/>
    </row>
    <row r="157" spans="2:12" x14ac:dyDescent="0.2">
      <c r="B157" s="15" t="s">
        <v>416</v>
      </c>
      <c r="C157" s="3"/>
      <c r="D157" s="3"/>
      <c r="E157" s="3"/>
      <c r="F157" s="44" t="str">
        <f>IF(F152='Collected to Claims Ratio'!C9,"yes","no")</f>
        <v>yes</v>
      </c>
      <c r="G157" s="44" t="str">
        <f>IF(G152='Collected to Claims Ratio'!D9,"yes","no")</f>
        <v>yes</v>
      </c>
      <c r="H157" s="44" t="str">
        <f>IF(H152='Collected to Claims Ratio'!E9,"yes","no")</f>
        <v>yes</v>
      </c>
      <c r="I157" s="44" t="str">
        <f>IF(I152='Collected to Claims Ratio'!F9,"yes","no")</f>
        <v>yes</v>
      </c>
      <c r="J157" s="44" t="str">
        <f>IF(J152='Collected to Claims Ratio'!G9,"yes","no")</f>
        <v>yes</v>
      </c>
      <c r="K157" s="44" t="str">
        <f>IF(K152='Collected to Claims Ratio'!H9,"yes","no")</f>
        <v>yes</v>
      </c>
      <c r="L157" s="27" t="s">
        <v>318</v>
      </c>
    </row>
    <row r="158" spans="2:12" x14ac:dyDescent="0.2">
      <c r="B158" s="15" t="s">
        <v>454</v>
      </c>
      <c r="C158" s="3"/>
      <c r="D158" s="3"/>
      <c r="E158" s="3"/>
      <c r="F158" s="44" t="str">
        <f>IF(F151='Collected to Claims Ratio'!C10,"yes","no")</f>
        <v>yes</v>
      </c>
      <c r="G158" s="44" t="str">
        <f>IF(G151='Collected to Claims Ratio'!D10,"yes","no")</f>
        <v>yes</v>
      </c>
      <c r="H158" s="44" t="str">
        <f>IF(H151='Collected to Claims Ratio'!E10,"yes","no")</f>
        <v>yes</v>
      </c>
      <c r="I158" s="44" t="str">
        <f>IF(I151='Collected to Claims Ratio'!F10,"yes","no")</f>
        <v>yes</v>
      </c>
      <c r="J158" s="44" t="str">
        <f>IF(J151='Collected to Claims Ratio'!G10,"yes","no")</f>
        <v>yes</v>
      </c>
      <c r="K158" s="44" t="str">
        <f>IF(K151='Collected to Claims Ratio'!H10,"yes","no")</f>
        <v>yes</v>
      </c>
      <c r="L158" s="27"/>
    </row>
    <row r="159" spans="2:12" x14ac:dyDescent="0.2">
      <c r="B159" s="15" t="s">
        <v>417</v>
      </c>
      <c r="F159" s="44" t="str">
        <f>IF(F153='Collected to Claims Ratio'!C11,"yes","no")</f>
        <v>yes</v>
      </c>
      <c r="G159" s="44" t="str">
        <f>IF(G153='Collected to Claims Ratio'!D11,"yes","no")</f>
        <v>yes</v>
      </c>
      <c r="H159" s="44" t="str">
        <f>IF(H153='Collected to Claims Ratio'!E11,"yes","no")</f>
        <v>yes</v>
      </c>
      <c r="I159" s="44" t="str">
        <f>IF(I153='Collected to Claims Ratio'!F11,"yes","no")</f>
        <v>yes</v>
      </c>
      <c r="J159" s="44" t="str">
        <f>IF(J153='Collected to Claims Ratio'!G11,"yes","no")</f>
        <v>yes</v>
      </c>
      <c r="K159" s="44" t="str">
        <f>IF(K153='Collected to Claims Ratio'!H11,"yes","no")</f>
        <v>yes</v>
      </c>
    </row>
    <row r="160" spans="2:12" x14ac:dyDescent="0.2">
      <c r="K160" s="44"/>
    </row>
  </sheetData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62"/>
  <sheetViews>
    <sheetView zoomScale="85" workbookViewId="0">
      <selection activeCell="G154" sqref="G154"/>
    </sheetView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121</v>
      </c>
    </row>
    <row r="4" spans="1:12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  <c r="L5" t="str">
        <f>IF(AND(E5&lt;&gt;"H",K5="NULL")," ","review")</f>
        <v xml:space="preserve"> 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170</v>
      </c>
      <c r="G6" s="17">
        <f>Details2!G746</f>
        <v>173</v>
      </c>
      <c r="H6" s="17">
        <f>Details2!H746</f>
        <v>145</v>
      </c>
      <c r="I6" s="45">
        <f>Details2!I746</f>
        <v>203</v>
      </c>
      <c r="J6" s="42">
        <f>Details2!J746</f>
        <v>185</v>
      </c>
      <c r="K6" s="42">
        <f>Details2!K746</f>
        <v>212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 t="str">
        <f>'IP $ Collections by DMIS'!L7</f>
        <v>Inpatient closed down</v>
      </c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196</v>
      </c>
      <c r="G10" s="17">
        <f>Details2!G750</f>
        <v>174</v>
      </c>
      <c r="H10" s="17">
        <f>Details2!H750</f>
        <v>158</v>
      </c>
      <c r="I10" s="17">
        <f>Details2!I750</f>
        <v>214</v>
      </c>
      <c r="J10" s="17">
        <f>Details2!J750</f>
        <v>210</v>
      </c>
      <c r="K10" s="17">
        <f>Details2!K750</f>
        <v>165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>
        <f>Details2!F754</f>
        <v>0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79</v>
      </c>
      <c r="G16" s="17">
        <f>Details2!G756</f>
        <v>105</v>
      </c>
      <c r="H16" s="17">
        <f>Details2!H756</f>
        <v>103</v>
      </c>
      <c r="I16" s="17">
        <f>Details2!I756</f>
        <v>75</v>
      </c>
      <c r="J16" s="17">
        <f>Details2!J756</f>
        <v>89</v>
      </c>
      <c r="K16" s="17">
        <f>Details2!K756</f>
        <v>113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 t="str">
        <f>'IP $ Collections by DMIS'!L18</f>
        <v>Inpatient closed down</v>
      </c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4</v>
      </c>
      <c r="G22" s="17">
        <f>Details2!G762</f>
        <v>10</v>
      </c>
      <c r="H22" s="17">
        <f>Details2!H762</f>
        <v>7</v>
      </c>
      <c r="I22" s="17">
        <f>Details2!I762</f>
        <v>0</v>
      </c>
      <c r="J22" s="17">
        <f>Details2!J762</f>
        <v>15</v>
      </c>
      <c r="K22" s="17">
        <f>Details2!K762</f>
        <v>6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74</v>
      </c>
      <c r="G26" s="17">
        <f>Details2!G766</f>
        <v>90</v>
      </c>
      <c r="H26" s="17">
        <f>Details2!H766</f>
        <v>47</v>
      </c>
      <c r="I26" s="17">
        <f>Details2!I766</f>
        <v>0</v>
      </c>
      <c r="J26" s="17">
        <f>Details2!J766</f>
        <v>0</v>
      </c>
      <c r="K26" s="17" t="str">
        <f>Details2!K766</f>
        <v>NULL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70</v>
      </c>
      <c r="G27" s="17">
        <f>Details2!G767</f>
        <v>85</v>
      </c>
      <c r="H27" s="17">
        <f>Details2!H767</f>
        <v>134</v>
      </c>
      <c r="I27" s="17">
        <f>Details2!I767</f>
        <v>163</v>
      </c>
      <c r="J27" s="17">
        <f>Details2!J767</f>
        <v>147</v>
      </c>
      <c r="K27" s="42">
        <f>Details2!K767</f>
        <v>132</v>
      </c>
      <c r="L27" s="38" t="str">
        <f>'IP $ Collections by DMIS'!L27</f>
        <v>Inpatient closed down</v>
      </c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2" t="str">
        <f>Details2!K771</f>
        <v>NULL</v>
      </c>
      <c r="L31" s="38" t="str">
        <f>'IP $ Collections by DMIS'!L31</f>
        <v>Inpatient closed down</v>
      </c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147</v>
      </c>
      <c r="G32" s="17">
        <f>Details2!G772</f>
        <v>144</v>
      </c>
      <c r="H32" s="17">
        <f>Details2!H772</f>
        <v>141</v>
      </c>
      <c r="I32" s="17">
        <f>Details2!I772</f>
        <v>165</v>
      </c>
      <c r="J32" s="17">
        <f>Details2!J772</f>
        <v>128</v>
      </c>
      <c r="K32" s="17">
        <f>Details2!K772</f>
        <v>214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411</v>
      </c>
      <c r="G39" s="17">
        <f>Details2!G779</f>
        <v>357</v>
      </c>
      <c r="H39" s="17">
        <f>Details2!H779</f>
        <v>317</v>
      </c>
      <c r="I39" s="17">
        <f>Details2!I779</f>
        <v>342</v>
      </c>
      <c r="J39" s="17">
        <f>Details2!J779</f>
        <v>271</v>
      </c>
      <c r="K39" s="17">
        <f>Details2!K779</f>
        <v>279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482</v>
      </c>
      <c r="G47" s="17">
        <f>Details2!G787</f>
        <v>533</v>
      </c>
      <c r="H47" s="17">
        <f>Details2!H787</f>
        <v>189</v>
      </c>
      <c r="I47" s="17">
        <f>Details2!I787</f>
        <v>0</v>
      </c>
      <c r="J47" s="17">
        <f>Details2!J787</f>
        <v>0</v>
      </c>
      <c r="K47" s="17" t="str">
        <f>Details2!K787</f>
        <v>NULL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22</v>
      </c>
      <c r="G49" s="17">
        <f>Details2!G789</f>
        <v>12</v>
      </c>
      <c r="H49" s="17">
        <f>Details2!H789</f>
        <v>31</v>
      </c>
      <c r="I49" s="17">
        <f>Details2!I789</f>
        <v>33</v>
      </c>
      <c r="J49" s="17">
        <f>Details2!J789</f>
        <v>49</v>
      </c>
      <c r="K49" s="17">
        <f>Details2!K789</f>
        <v>48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 t="str">
        <f>'IP $ Collections by DMIS'!L73</f>
        <v>Inpatient closed down</v>
      </c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80</v>
      </c>
      <c r="G74" s="17">
        <f>Details2!G814</f>
        <v>57</v>
      </c>
      <c r="H74" s="17">
        <f>Details2!H814</f>
        <v>54</v>
      </c>
      <c r="I74" s="17">
        <f>Details2!I814</f>
        <v>53</v>
      </c>
      <c r="J74" s="17">
        <f>Details2!J814</f>
        <v>50</v>
      </c>
      <c r="K74" s="17">
        <f>Details2!K814</f>
        <v>61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20</v>
      </c>
      <c r="G76" s="17">
        <f>Details2!G816</f>
        <v>34</v>
      </c>
      <c r="H76" s="17">
        <f>Details2!H816</f>
        <v>41</v>
      </c>
      <c r="I76" s="17">
        <f>Details2!I816</f>
        <v>52</v>
      </c>
      <c r="J76" s="17">
        <f>Details2!J816</f>
        <v>41</v>
      </c>
      <c r="K76" s="17">
        <f>Details2!K816</f>
        <v>42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554</v>
      </c>
      <c r="G77" s="17">
        <f>Details2!G817</f>
        <v>497</v>
      </c>
      <c r="H77" s="17">
        <f>Details2!H817</f>
        <v>586</v>
      </c>
      <c r="I77" s="17">
        <f>Details2!I817</f>
        <v>0</v>
      </c>
      <c r="J77" s="17">
        <f>Details2!J817</f>
        <v>0</v>
      </c>
      <c r="K77" s="17" t="str">
        <f>Details2!K817</f>
        <v>NULL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193</v>
      </c>
      <c r="G78" s="17">
        <f>Details2!G818</f>
        <v>216</v>
      </c>
      <c r="H78" s="17">
        <f>Details2!H818</f>
        <v>155</v>
      </c>
      <c r="I78" s="17">
        <f>Details2!I818</f>
        <v>154</v>
      </c>
      <c r="J78" s="17">
        <f>Details2!J818</f>
        <v>165</v>
      </c>
      <c r="K78" s="17">
        <f>Details2!K818</f>
        <v>142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82</v>
      </c>
      <c r="G79" s="17">
        <f>Details2!G819</f>
        <v>50</v>
      </c>
      <c r="H79" s="17">
        <f>Details2!H819</f>
        <v>46</v>
      </c>
      <c r="I79" s="17">
        <f>Details2!I819</f>
        <v>31</v>
      </c>
      <c r="J79" s="17">
        <f>Details2!J819</f>
        <v>33</v>
      </c>
      <c r="K79" s="17">
        <f>Details2!K819</f>
        <v>42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49</v>
      </c>
      <c r="G80" s="17">
        <f>Details2!G820</f>
        <v>31</v>
      </c>
      <c r="H80" s="17">
        <f>Details2!H820</f>
        <v>37</v>
      </c>
      <c r="I80" s="17">
        <f>Details2!I820</f>
        <v>53</v>
      </c>
      <c r="J80" s="17">
        <f>Details2!J820</f>
        <v>45</v>
      </c>
      <c r="K80" s="17">
        <f>Details2!K820</f>
        <v>54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347</v>
      </c>
      <c r="G81" s="17">
        <f>Details2!G821</f>
        <v>340</v>
      </c>
      <c r="H81" s="17">
        <f>Details2!H821</f>
        <v>327</v>
      </c>
      <c r="I81" s="17">
        <f>Details2!I821</f>
        <v>309</v>
      </c>
      <c r="J81" s="17">
        <f>Details2!J821</f>
        <v>270</v>
      </c>
      <c r="K81" s="17">
        <f>Details2!K821</f>
        <v>181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21</v>
      </c>
      <c r="G82" s="17">
        <f>Details2!G822</f>
        <v>21</v>
      </c>
      <c r="H82" s="17">
        <f>Details2!H822</f>
        <v>22</v>
      </c>
      <c r="I82" s="17">
        <f>Details2!I822</f>
        <v>25</v>
      </c>
      <c r="J82" s="17">
        <f>Details2!J822</f>
        <v>24</v>
      </c>
      <c r="K82" s="17">
        <f>Details2!K822</f>
        <v>45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53</v>
      </c>
      <c r="G84" s="17">
        <f>Details2!G824</f>
        <v>38</v>
      </c>
      <c r="H84" s="17">
        <f>Details2!H824</f>
        <v>26</v>
      </c>
      <c r="I84" s="17">
        <f>Details2!I824</f>
        <v>31</v>
      </c>
      <c r="J84" s="17">
        <f>Details2!J824</f>
        <v>25</v>
      </c>
      <c r="K84" s="17">
        <f>Details2!K824</f>
        <v>49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9</v>
      </c>
      <c r="G85" s="17">
        <f>Details2!G825</f>
        <v>8</v>
      </c>
      <c r="H85" s="17">
        <f>Details2!H825</f>
        <v>9</v>
      </c>
      <c r="I85" s="17">
        <f>Details2!I825</f>
        <v>17</v>
      </c>
      <c r="J85" s="17">
        <f>Details2!J825</f>
        <v>10</v>
      </c>
      <c r="K85" s="17">
        <f>Details2!K825</f>
        <v>20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13</v>
      </c>
      <c r="G86" s="17">
        <f>Details2!G826</f>
        <v>5</v>
      </c>
      <c r="H86" s="17">
        <f>Details2!H826</f>
        <v>5</v>
      </c>
      <c r="I86" s="17">
        <f>Details2!I826</f>
        <v>6</v>
      </c>
      <c r="J86" s="17">
        <f>Details2!J826</f>
        <v>16</v>
      </c>
      <c r="K86" s="17">
        <f>Details2!K826</f>
        <v>12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22</v>
      </c>
      <c r="G88" s="17">
        <f>Details2!G828</f>
        <v>36</v>
      </c>
      <c r="H88" s="17">
        <f>Details2!H828</f>
        <v>19</v>
      </c>
      <c r="I88" s="17">
        <f>Details2!I828</f>
        <v>28</v>
      </c>
      <c r="J88" s="17">
        <f>Details2!J828</f>
        <v>48</v>
      </c>
      <c r="K88" s="17">
        <f>Details2!K828</f>
        <v>32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6</v>
      </c>
      <c r="G90" s="17">
        <f>Details2!G830</f>
        <v>12</v>
      </c>
      <c r="H90" s="17">
        <f>Details2!H830</f>
        <v>6</v>
      </c>
      <c r="I90" s="17">
        <f>Details2!I830</f>
        <v>6</v>
      </c>
      <c r="J90" s="17">
        <f>Details2!J830</f>
        <v>9</v>
      </c>
      <c r="K90" s="17">
        <f>Details2!K830</f>
        <v>4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297</v>
      </c>
      <c r="G91" s="17">
        <f>Details2!G831</f>
        <v>228</v>
      </c>
      <c r="H91" s="17">
        <f>Details2!H831</f>
        <v>225</v>
      </c>
      <c r="I91" s="17">
        <f>Details2!I831</f>
        <v>176</v>
      </c>
      <c r="J91" s="17">
        <f>Details2!J831</f>
        <v>216</v>
      </c>
      <c r="K91" s="17">
        <f>Details2!K831</f>
        <v>182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28</v>
      </c>
      <c r="G92" s="17">
        <f>Details2!G832</f>
        <v>21</v>
      </c>
      <c r="H92" s="17">
        <f>Details2!H832</f>
        <v>30</v>
      </c>
      <c r="I92" s="17">
        <f>Details2!I832</f>
        <v>33</v>
      </c>
      <c r="J92" s="17">
        <f>Details2!J832</f>
        <v>29</v>
      </c>
      <c r="K92" s="17">
        <f>Details2!K832</f>
        <v>26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3</v>
      </c>
      <c r="G93" s="17">
        <f>Details2!G833</f>
        <v>5</v>
      </c>
      <c r="H93" s="17">
        <f>Details2!H833</f>
        <v>7</v>
      </c>
      <c r="I93" s="17">
        <f>Details2!I833</f>
        <v>10</v>
      </c>
      <c r="J93" s="17">
        <f>Details2!J833</f>
        <v>3</v>
      </c>
      <c r="K93" s="17">
        <f>Details2!K833</f>
        <v>3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205</v>
      </c>
      <c r="G94" s="17">
        <f>Details2!G834</f>
        <v>189</v>
      </c>
      <c r="H94" s="17">
        <f>Details2!H834</f>
        <v>124</v>
      </c>
      <c r="I94" s="17">
        <f>Details2!I834</f>
        <v>139</v>
      </c>
      <c r="J94" s="17">
        <f>Details2!J834</f>
        <v>109</v>
      </c>
      <c r="K94" s="17">
        <f>Details2!K834</f>
        <v>105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441</v>
      </c>
      <c r="G95" s="17">
        <f>Details2!G835</f>
        <v>507</v>
      </c>
      <c r="H95" s="17">
        <f>Details2!H835</f>
        <v>572</v>
      </c>
      <c r="I95" s="17">
        <f>Details2!I835</f>
        <v>816</v>
      </c>
      <c r="J95" s="17">
        <f>Details2!J835</f>
        <v>708</v>
      </c>
      <c r="K95" s="17">
        <f>Details2!K835</f>
        <v>641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66</v>
      </c>
      <c r="G96" s="17">
        <f>Details2!G836</f>
        <v>45</v>
      </c>
      <c r="H96" s="17">
        <f>Details2!H836</f>
        <v>55</v>
      </c>
      <c r="I96" s="17">
        <f>Details2!I836</f>
        <v>47</v>
      </c>
      <c r="J96" s="17">
        <f>Details2!J836</f>
        <v>63</v>
      </c>
      <c r="K96" s="17">
        <f>Details2!K836</f>
        <v>56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506</v>
      </c>
      <c r="G99" s="17">
        <f>Details2!G839</f>
        <v>494</v>
      </c>
      <c r="H99" s="17">
        <f>Details2!H839</f>
        <v>401</v>
      </c>
      <c r="I99" s="17">
        <f>Details2!I839</f>
        <v>429</v>
      </c>
      <c r="J99" s="17">
        <f>Details2!J839</f>
        <v>393</v>
      </c>
      <c r="K99" s="17">
        <f>Details2!K839</f>
        <v>401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7</v>
      </c>
      <c r="G100" s="17">
        <f>Details2!G840</f>
        <v>3</v>
      </c>
      <c r="H100" s="17">
        <f>Details2!H840</f>
        <v>1</v>
      </c>
      <c r="I100" s="17">
        <f>Details2!I840</f>
        <v>0</v>
      </c>
      <c r="J100" s="17">
        <f>Details2!J840</f>
        <v>0</v>
      </c>
      <c r="K100" s="17">
        <f>Details2!K840</f>
        <v>2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0</v>
      </c>
      <c r="G113" s="17">
        <f>Details2!G853</f>
        <v>0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108</v>
      </c>
      <c r="G114" s="17">
        <f>Details2!G854</f>
        <v>109</v>
      </c>
      <c r="H114" s="17">
        <f>Details2!H854</f>
        <v>112</v>
      </c>
      <c r="I114" s="17">
        <f>Details2!I854</f>
        <v>110</v>
      </c>
      <c r="J114" s="17">
        <f>Details2!J854</f>
        <v>142</v>
      </c>
      <c r="K114" s="17">
        <f>Details2!K854</f>
        <v>96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3</v>
      </c>
      <c r="G117" s="17">
        <f>Details2!G857</f>
        <v>10</v>
      </c>
      <c r="H117" s="17">
        <f>Details2!H857</f>
        <v>15</v>
      </c>
      <c r="I117" s="17">
        <f>Details2!I857</f>
        <v>15</v>
      </c>
      <c r="J117" s="17">
        <f>Details2!J857</f>
        <v>8</v>
      </c>
      <c r="K117" s="17">
        <f>Details2!K857</f>
        <v>6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13</v>
      </c>
      <c r="G118" s="17">
        <f>Details2!G858</f>
        <v>19</v>
      </c>
      <c r="H118" s="17">
        <f>Details2!H858</f>
        <v>18</v>
      </c>
      <c r="I118" s="17">
        <f>Details2!I858</f>
        <v>27</v>
      </c>
      <c r="J118" s="17">
        <f>Details2!J858</f>
        <v>28</v>
      </c>
      <c r="K118" s="17">
        <f>Details2!K858</f>
        <v>36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1</v>
      </c>
      <c r="G119" s="17">
        <f>Details2!G859</f>
        <v>0</v>
      </c>
      <c r="H119" s="17">
        <f>Details2!H859</f>
        <v>0</v>
      </c>
      <c r="I119" s="17">
        <f>Details2!I859</f>
        <v>2</v>
      </c>
      <c r="J119" s="17">
        <f>Details2!J859</f>
        <v>5</v>
      </c>
      <c r="K119" s="17">
        <f>Details2!K859</f>
        <v>3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222</v>
      </c>
      <c r="G120" s="17">
        <f>Details2!G860</f>
        <v>226</v>
      </c>
      <c r="H120" s="17">
        <f>Details2!H860</f>
        <v>185</v>
      </c>
      <c r="I120" s="17">
        <f>Details2!I860</f>
        <v>181</v>
      </c>
      <c r="J120" s="17">
        <f>Details2!J860</f>
        <v>170</v>
      </c>
      <c r="K120" s="17">
        <f>Details2!K860</f>
        <v>201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14</v>
      </c>
      <c r="G121" s="17">
        <f>Details2!G861</f>
        <v>6</v>
      </c>
      <c r="H121" s="17">
        <f>Details2!H861</f>
        <v>8</v>
      </c>
      <c r="I121" s="17">
        <f>Details2!I861</f>
        <v>3</v>
      </c>
      <c r="J121" s="17">
        <f>Details2!J861</f>
        <v>9</v>
      </c>
      <c r="K121" s="17">
        <f>Details2!K861</f>
        <v>6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37</v>
      </c>
      <c r="G123" s="17">
        <f>Details2!G863</f>
        <v>55</v>
      </c>
      <c r="H123" s="17">
        <f>Details2!H863</f>
        <v>57</v>
      </c>
      <c r="I123" s="17">
        <f>Details2!I863</f>
        <v>50</v>
      </c>
      <c r="J123" s="17">
        <f>Details2!J863</f>
        <v>57</v>
      </c>
      <c r="K123" s="17">
        <f>Details2!K863</f>
        <v>41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83</v>
      </c>
      <c r="G124" s="17">
        <f>Details2!G864</f>
        <v>79</v>
      </c>
      <c r="H124" s="17">
        <f>Details2!H864</f>
        <v>92</v>
      </c>
      <c r="I124" s="17">
        <f>Details2!I864</f>
        <v>71</v>
      </c>
      <c r="J124" s="17">
        <f>Details2!J864</f>
        <v>54</v>
      </c>
      <c r="K124" s="17">
        <f>Details2!K864</f>
        <v>164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>
        <f>Details2!F865</f>
        <v>0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60</v>
      </c>
      <c r="G127" s="17">
        <f>Details2!G867</f>
        <v>52</v>
      </c>
      <c r="H127" s="17">
        <f>Details2!H867</f>
        <v>64</v>
      </c>
      <c r="I127" s="17">
        <f>Details2!I867</f>
        <v>55</v>
      </c>
      <c r="J127" s="17">
        <f>Details2!J867</f>
        <v>56</v>
      </c>
      <c r="K127" s="17">
        <f>Details2!K867</f>
        <v>86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>
        <f>Details2!F868</f>
        <v>0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2</v>
      </c>
      <c r="G131" s="17">
        <f>Details2!G871</f>
        <v>0</v>
      </c>
      <c r="H131" s="17">
        <f>Details2!H871</f>
        <v>5</v>
      </c>
      <c r="I131" s="17">
        <f>Details2!I871</f>
        <v>1</v>
      </c>
      <c r="J131" s="17">
        <f>Details2!J871</f>
        <v>2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 t="s">
        <v>296</v>
      </c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236</v>
      </c>
      <c r="G134" s="17">
        <f>Details2!G874</f>
        <v>226</v>
      </c>
      <c r="H134" s="17">
        <f>Details2!H874</f>
        <v>220</v>
      </c>
      <c r="I134" s="17">
        <f>Details2!I874</f>
        <v>251</v>
      </c>
      <c r="J134" s="17">
        <f>Details2!J874</f>
        <v>246</v>
      </c>
      <c r="K134" s="17">
        <f>Details2!K874</f>
        <v>298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64</v>
      </c>
      <c r="G135" s="17">
        <f>Details2!G875</f>
        <v>69</v>
      </c>
      <c r="H135" s="17">
        <f>Details2!H875</f>
        <v>50</v>
      </c>
      <c r="I135" s="17">
        <f>Details2!I875</f>
        <v>63</v>
      </c>
      <c r="J135" s="17">
        <f>Details2!J875</f>
        <v>65</v>
      </c>
      <c r="K135" s="17">
        <f>Details2!K875</f>
        <v>41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11</v>
      </c>
      <c r="G136" s="17">
        <f>Details2!G876</f>
        <v>0</v>
      </c>
      <c r="H136" s="17">
        <f>Details2!H876</f>
        <v>2</v>
      </c>
      <c r="I136" s="17">
        <f>Details2!I876</f>
        <v>4</v>
      </c>
      <c r="J136" s="17">
        <f>Details2!J876</f>
        <v>7</v>
      </c>
      <c r="K136" s="17">
        <f>Details2!K876</f>
        <v>3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62</v>
      </c>
      <c r="G143" s="17">
        <f>Details2!G883</f>
        <v>80</v>
      </c>
      <c r="H143" s="17">
        <f>Details2!H883</f>
        <v>51</v>
      </c>
      <c r="I143" s="17">
        <f>Details2!I883</f>
        <v>49</v>
      </c>
      <c r="J143" s="17">
        <f>Details2!J883</f>
        <v>24</v>
      </c>
      <c r="K143" s="17">
        <f>Details2!K883</f>
        <v>14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 t="s">
        <v>130</v>
      </c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323</v>
      </c>
      <c r="G146" s="17">
        <f>Details2!G886</f>
        <v>299</v>
      </c>
      <c r="H146" s="17">
        <f>Details2!H886</f>
        <v>319</v>
      </c>
      <c r="I146" s="17">
        <f>Details2!I886</f>
        <v>533</v>
      </c>
      <c r="J146" s="17">
        <f>Details2!J886</f>
        <v>290</v>
      </c>
      <c r="K146" s="17">
        <f>Details2!K886</f>
        <v>619</v>
      </c>
      <c r="L146" s="26" t="s">
        <v>344</v>
      </c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48</v>
      </c>
      <c r="G147" s="17">
        <f>Details2!G887</f>
        <v>79</v>
      </c>
      <c r="H147" s="17">
        <f>Details2!H887</f>
        <v>65</v>
      </c>
      <c r="I147" s="17">
        <f>Details2!I887</f>
        <v>189</v>
      </c>
      <c r="J147" s="17">
        <f>Details2!J887</f>
        <v>181</v>
      </c>
      <c r="K147" s="17">
        <f>Details2!K887</f>
        <v>184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1655</v>
      </c>
      <c r="G151" s="18">
        <f t="shared" si="0"/>
        <v>1683</v>
      </c>
      <c r="H151" s="18">
        <f t="shared" si="0"/>
        <v>1272</v>
      </c>
      <c r="I151" s="18">
        <f t="shared" si="0"/>
        <v>1195</v>
      </c>
      <c r="J151" s="18">
        <f t="shared" si="0"/>
        <v>1094</v>
      </c>
      <c r="K151" s="18">
        <f t="shared" si="0"/>
        <v>1169</v>
      </c>
      <c r="L151" s="2"/>
    </row>
    <row r="152" spans="2:12" x14ac:dyDescent="0.2">
      <c r="B152" s="14" t="s">
        <v>136</v>
      </c>
      <c r="C152" s="9"/>
      <c r="F152" s="18">
        <f>SUM(F71:F117)</f>
        <v>3113</v>
      </c>
      <c r="G152" s="18">
        <f t="shared" ref="G152:K152" si="1">SUM(G71:G117)</f>
        <v>2956</v>
      </c>
      <c r="H152" s="18">
        <f t="shared" si="1"/>
        <v>2875</v>
      </c>
      <c r="I152" s="18">
        <f t="shared" si="1"/>
        <v>2540</v>
      </c>
      <c r="J152" s="18">
        <f t="shared" si="1"/>
        <v>2407</v>
      </c>
      <c r="K152" s="18">
        <f t="shared" si="1"/>
        <v>2202</v>
      </c>
      <c r="L152" s="21"/>
    </row>
    <row r="153" spans="2:12" x14ac:dyDescent="0.2">
      <c r="B153" s="14" t="s">
        <v>451</v>
      </c>
      <c r="C153" s="9"/>
      <c r="F153" s="18">
        <f>SUM(F146:F147)</f>
        <v>371</v>
      </c>
      <c r="G153" s="18">
        <f t="shared" ref="G153:K153" si="2">SUM(G146:G147)</f>
        <v>378</v>
      </c>
      <c r="H153" s="18">
        <f t="shared" si="2"/>
        <v>384</v>
      </c>
      <c r="I153" s="18">
        <f t="shared" si="2"/>
        <v>722</v>
      </c>
      <c r="J153" s="18">
        <f t="shared" si="2"/>
        <v>471</v>
      </c>
      <c r="K153" s="18">
        <f t="shared" si="2"/>
        <v>803</v>
      </c>
      <c r="L153" s="27"/>
    </row>
    <row r="154" spans="2:12" x14ac:dyDescent="0.2">
      <c r="B154" s="14" t="s">
        <v>316</v>
      </c>
      <c r="C154" s="9"/>
      <c r="F154" s="18">
        <f>SUM(F118:F145)</f>
        <v>805</v>
      </c>
      <c r="G154" s="18">
        <f t="shared" ref="G154:K154" si="3">SUM(G118:G145)</f>
        <v>812</v>
      </c>
      <c r="H154" s="18">
        <f t="shared" si="3"/>
        <v>752</v>
      </c>
      <c r="I154" s="18">
        <f t="shared" si="3"/>
        <v>757</v>
      </c>
      <c r="J154" s="18">
        <f t="shared" si="3"/>
        <v>723</v>
      </c>
      <c r="K154" s="18">
        <f t="shared" si="3"/>
        <v>893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5944</v>
      </c>
      <c r="G155" s="18">
        <f t="shared" si="4"/>
        <v>5829</v>
      </c>
      <c r="H155" s="18">
        <f t="shared" si="4"/>
        <v>5283</v>
      </c>
      <c r="I155" s="18">
        <f t="shared" si="4"/>
        <v>5214</v>
      </c>
      <c r="J155" s="18">
        <f t="shared" si="4"/>
        <v>4695</v>
      </c>
      <c r="K155" s="18">
        <f t="shared" si="4"/>
        <v>5067</v>
      </c>
      <c r="L155" s="2"/>
    </row>
    <row r="156" spans="2:12" x14ac:dyDescent="0.2">
      <c r="L156" s="2"/>
    </row>
    <row r="157" spans="2:12" x14ac:dyDescent="0.2">
      <c r="B157" s="15" t="s">
        <v>413</v>
      </c>
      <c r="C157" s="3"/>
      <c r="D157" s="3"/>
      <c r="E157" s="3"/>
      <c r="F157" s="44" t="str">
        <f>IF(F151='Collected to Claims Ratio'!C15,"yes","no")</f>
        <v>yes</v>
      </c>
      <c r="G157" s="44" t="str">
        <f>IF(G151='Collected to Claims Ratio'!D15,"yes","no")</f>
        <v>yes</v>
      </c>
      <c r="H157" s="44" t="str">
        <f>IF(H151='Collected to Claims Ratio'!E15,"yes","no")</f>
        <v>yes</v>
      </c>
      <c r="I157" s="44" t="str">
        <f>IF(I151='Collected to Claims Ratio'!F15,"yes","no")</f>
        <v>yes</v>
      </c>
      <c r="J157" s="44" t="str">
        <f>IF(J151='Collected to Claims Ratio'!G15,"yes","no")</f>
        <v>yes</v>
      </c>
      <c r="K157" s="44" t="str">
        <f>IF(K151='Collected to Claims Ratio'!H15,"yes","no")</f>
        <v>yes</v>
      </c>
      <c r="L157" s="2"/>
    </row>
    <row r="158" spans="2:12" x14ac:dyDescent="0.2">
      <c r="B158" s="15" t="s">
        <v>410</v>
      </c>
      <c r="C158" s="3"/>
      <c r="D158" s="3"/>
      <c r="E158" s="3"/>
      <c r="F158" s="44" t="str">
        <f>IF(F152='Collected to Claims Ratio'!C16,"yes","no")</f>
        <v>yes</v>
      </c>
      <c r="G158" s="44" t="str">
        <f>IF(G152='Collected to Claims Ratio'!D16,"yes","no")</f>
        <v>yes</v>
      </c>
      <c r="H158" s="44" t="str">
        <f>IF(H152='Collected to Claims Ratio'!E16,"yes","no")</f>
        <v>yes</v>
      </c>
      <c r="I158" s="44" t="str">
        <f>IF(I152='Collected to Claims Ratio'!F16,"yes","no")</f>
        <v>yes</v>
      </c>
      <c r="J158" s="44" t="str">
        <f>IF(J152='Collected to Claims Ratio'!G16,"yes","no")</f>
        <v>yes</v>
      </c>
      <c r="K158" s="44" t="str">
        <f>IF(K152='Collected to Claims Ratio'!H16,"yes","no")</f>
        <v>yes</v>
      </c>
      <c r="L158" s="2"/>
    </row>
    <row r="159" spans="2:12" x14ac:dyDescent="0.2">
      <c r="B159" s="15" t="s">
        <v>411</v>
      </c>
      <c r="C159" s="3"/>
      <c r="D159" s="3"/>
      <c r="E159" s="3"/>
      <c r="F159" s="44" t="str">
        <f>IF(F154='Collected to Claims Ratio'!C17,"yes","no")</f>
        <v>yes</v>
      </c>
      <c r="G159" s="44" t="str">
        <f>IF(G154='Collected to Claims Ratio'!D17,"yes","no")</f>
        <v>yes</v>
      </c>
      <c r="H159" s="44" t="str">
        <f>IF(H154='Collected to Claims Ratio'!E17,"yes","no")</f>
        <v>yes</v>
      </c>
      <c r="I159" s="44" t="str">
        <f>IF(I154='Collected to Claims Ratio'!F17,"yes","no")</f>
        <v>yes</v>
      </c>
      <c r="J159" s="44" t="str">
        <f>IF(J154='Collected to Claims Ratio'!G17,"yes","no")</f>
        <v>yes</v>
      </c>
      <c r="K159" s="44" t="str">
        <f>IF(K154='Collected to Claims Ratio'!H17,"yes","no")</f>
        <v>yes</v>
      </c>
      <c r="L159" s="27" t="s">
        <v>318</v>
      </c>
    </row>
    <row r="160" spans="2:12" x14ac:dyDescent="0.2">
      <c r="B160" s="15" t="s">
        <v>455</v>
      </c>
      <c r="C160" s="3"/>
      <c r="D160" s="3"/>
      <c r="E160" s="3"/>
      <c r="F160" s="44" t="str">
        <f>IF(F153='Collected to Claims Ratio'!C18,"yes","no")</f>
        <v>yes</v>
      </c>
      <c r="G160" s="44" t="str">
        <f>IF(G153='Collected to Claims Ratio'!D18,"yes","no")</f>
        <v>yes</v>
      </c>
      <c r="H160" s="44" t="str">
        <f>IF(H153='Collected to Claims Ratio'!E18,"yes","no")</f>
        <v>yes</v>
      </c>
      <c r="I160" s="44" t="str">
        <f>IF(I153='Collected to Claims Ratio'!F18,"yes","no")</f>
        <v>yes</v>
      </c>
      <c r="J160" s="44" t="str">
        <f>IF(J153='Collected to Claims Ratio'!G18,"yes","no")</f>
        <v>yes</v>
      </c>
      <c r="K160" s="44" t="str">
        <f>IF(K153='Collected to Claims Ratio'!H18,"yes","no")</f>
        <v>yes</v>
      </c>
      <c r="L160" s="27"/>
    </row>
    <row r="161" spans="2:11" x14ac:dyDescent="0.2">
      <c r="B161" s="15" t="s">
        <v>412</v>
      </c>
      <c r="F161" s="44" t="str">
        <f>IF(F155='Collected to Claims Ratio'!C19,"yes","no")</f>
        <v>yes</v>
      </c>
      <c r="G161" s="44" t="str">
        <f>IF(G155='Collected to Claims Ratio'!D19,"yes","no")</f>
        <v>yes</v>
      </c>
      <c r="H161" s="44" t="str">
        <f>IF(H155='Collected to Claims Ratio'!E19,"yes","no")</f>
        <v>yes</v>
      </c>
      <c r="I161" s="44" t="str">
        <f>IF(I155='Collected to Claims Ratio'!F19,"yes","no")</f>
        <v>yes</v>
      </c>
      <c r="J161" s="44" t="str">
        <f>IF(J155='Collected to Claims Ratio'!G19,"yes","no")</f>
        <v>yes</v>
      </c>
      <c r="K161" s="44" t="str">
        <f>IF(K155='Collected to Claims Ratio'!H19,"yes","no")</f>
        <v>yes</v>
      </c>
    </row>
    <row r="162" spans="2:11" x14ac:dyDescent="0.2">
      <c r="K162" s="44"/>
    </row>
  </sheetData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T162"/>
  <sheetViews>
    <sheetView zoomScale="85" workbookViewId="0">
      <selection activeCell="K155" sqref="K155"/>
    </sheetView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123</v>
      </c>
    </row>
    <row r="4" spans="1:12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  <c r="L5" t="str">
        <f>IF(AND(E5&lt;&gt;"H",K5="NULL")," ","review")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3111</v>
      </c>
      <c r="G6" s="17">
        <f>Details2!G894</f>
        <v>2333</v>
      </c>
      <c r="H6" s="17">
        <f>Details2!H894</f>
        <v>2408</v>
      </c>
      <c r="I6" s="17">
        <f>Details2!I894</f>
        <v>3013</v>
      </c>
      <c r="J6" s="17">
        <f>Details2!J894</f>
        <v>3312</v>
      </c>
      <c r="K6" s="17">
        <f>Details2!K894</f>
        <v>3410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2" t="str">
        <f>Details2!K895</f>
        <v>NULL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4429</v>
      </c>
      <c r="G10" s="17">
        <f>Details2!G898</f>
        <v>4522</v>
      </c>
      <c r="H10" s="17">
        <f>Details2!H898</f>
        <v>5027</v>
      </c>
      <c r="I10" s="17">
        <f>Details2!I898</f>
        <v>5592</v>
      </c>
      <c r="J10" s="17">
        <f>Details2!J898</f>
        <v>5958</v>
      </c>
      <c r="K10" s="17">
        <f>Details2!K898</f>
        <v>5773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>
        <f>Details2!F902</f>
        <v>0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3175</v>
      </c>
      <c r="G16" s="17">
        <f>Details2!G904</f>
        <v>3086</v>
      </c>
      <c r="H16" s="17">
        <f>Details2!H904</f>
        <v>3193</v>
      </c>
      <c r="I16" s="17">
        <f>Details2!I904</f>
        <v>3621</v>
      </c>
      <c r="J16" s="17">
        <f>Details2!J904</f>
        <v>3701</v>
      </c>
      <c r="K16" s="17">
        <f>Details2!K904</f>
        <v>3792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2" t="str">
        <f>Details2!K906</f>
        <v>NULL</v>
      </c>
      <c r="L18" s="38" t="str">
        <f>'IP $ Collections by DMIS'!L18</f>
        <v>Inpatient closed down</v>
      </c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408</v>
      </c>
      <c r="G22" s="17">
        <f>Details2!G910</f>
        <v>526</v>
      </c>
      <c r="H22" s="17">
        <f>Details2!H910</f>
        <v>483</v>
      </c>
      <c r="I22" s="17">
        <f>Details2!I910</f>
        <v>462</v>
      </c>
      <c r="J22" s="17">
        <f>Details2!J910</f>
        <v>475</v>
      </c>
      <c r="K22" s="17">
        <f>Details2!K910</f>
        <v>439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1313</v>
      </c>
      <c r="G26" s="17">
        <f>Details2!G914</f>
        <v>901</v>
      </c>
      <c r="H26" s="17">
        <f>Details2!H914</f>
        <v>472</v>
      </c>
      <c r="I26" s="17">
        <f>Details2!I914</f>
        <v>2</v>
      </c>
      <c r="J26" s="17">
        <f>Details2!J914</f>
        <v>0</v>
      </c>
      <c r="K26" s="17" t="str">
        <f>Details2!K914</f>
        <v>NULL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2482</v>
      </c>
      <c r="G27" s="17">
        <f>Details2!G915</f>
        <v>2892</v>
      </c>
      <c r="H27" s="17">
        <f>Details2!H915</f>
        <v>2949</v>
      </c>
      <c r="I27" s="17">
        <f>Details2!I915</f>
        <v>3595</v>
      </c>
      <c r="J27" s="17">
        <f>Details2!J915</f>
        <v>3612</v>
      </c>
      <c r="K27" s="17">
        <f>Details2!K915</f>
        <v>3623</v>
      </c>
      <c r="L27" s="38" t="str">
        <f>'IP $ Collections by DMIS'!L27</f>
        <v>Inpatient closed down</v>
      </c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2" t="str">
        <f>Details2!K919</f>
        <v>NULL</v>
      </c>
      <c r="L31" s="38" t="str">
        <f>'IP $ Collections by DMIS'!L31</f>
        <v>Inpatient closed down</v>
      </c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2783</v>
      </c>
      <c r="G32" s="17">
        <f>Details2!G920</f>
        <v>3042</v>
      </c>
      <c r="H32" s="17">
        <f>Details2!H920</f>
        <v>3325</v>
      </c>
      <c r="I32" s="17">
        <f>Details2!I920</f>
        <v>3334</v>
      </c>
      <c r="J32" s="17">
        <f>Details2!J920</f>
        <v>4013</v>
      </c>
      <c r="K32" s="17">
        <f>Details2!K920</f>
        <v>4228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3709</v>
      </c>
      <c r="G39" s="17">
        <f>Details2!G927</f>
        <v>3457</v>
      </c>
      <c r="H39" s="17">
        <f>Details2!H927</f>
        <v>3619</v>
      </c>
      <c r="I39" s="17">
        <f>Details2!I927</f>
        <v>3634</v>
      </c>
      <c r="J39" s="17">
        <f>Details2!J927</f>
        <v>3488</v>
      </c>
      <c r="K39" s="17">
        <f>Details2!K927</f>
        <v>3554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12414</v>
      </c>
      <c r="G47" s="17">
        <f>Details2!G935</f>
        <v>11787</v>
      </c>
      <c r="H47" s="17">
        <f>Details2!H935</f>
        <v>7097</v>
      </c>
      <c r="I47" s="17">
        <f>Details2!I935</f>
        <v>0</v>
      </c>
      <c r="J47" s="17">
        <f>Details2!J935</f>
        <v>0</v>
      </c>
      <c r="K47" s="17" t="str">
        <f>Details2!K935</f>
        <v>NULL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2341</v>
      </c>
      <c r="G49" s="17">
        <f>Details2!G937</f>
        <v>2534</v>
      </c>
      <c r="H49" s="17">
        <f>Details2!H937</f>
        <v>2783</v>
      </c>
      <c r="I49" s="17">
        <f>Details2!I937</f>
        <v>2626</v>
      </c>
      <c r="J49" s="17">
        <f>Details2!J937</f>
        <v>2891</v>
      </c>
      <c r="K49" s="17">
        <f>Details2!K937</f>
        <v>2954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2" t="str">
        <f>Details2!K961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1550</v>
      </c>
      <c r="G74" s="17">
        <f>Details2!G962</f>
        <v>1676</v>
      </c>
      <c r="H74" s="17">
        <f>Details2!H962</f>
        <v>1663</v>
      </c>
      <c r="I74" s="17">
        <f>Details2!I962</f>
        <v>1356</v>
      </c>
      <c r="J74" s="17">
        <f>Details2!J962</f>
        <v>1492</v>
      </c>
      <c r="K74" s="17">
        <f>Details2!K962</f>
        <v>1478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4408</v>
      </c>
      <c r="G76" s="17">
        <f>Details2!G964</f>
        <v>5815</v>
      </c>
      <c r="H76" s="17">
        <f>Details2!H964</f>
        <v>5239</v>
      </c>
      <c r="I76" s="17">
        <f>Details2!I964</f>
        <v>5960</v>
      </c>
      <c r="J76" s="17">
        <f>Details2!J964</f>
        <v>4875</v>
      </c>
      <c r="K76" s="17">
        <f>Details2!K964</f>
        <v>5193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7154</v>
      </c>
      <c r="G77" s="17">
        <f>Details2!G965</f>
        <v>6608</v>
      </c>
      <c r="H77" s="17">
        <f>Details2!H965</f>
        <v>5586</v>
      </c>
      <c r="I77" s="17">
        <f>Details2!I965</f>
        <v>0</v>
      </c>
      <c r="J77" s="17">
        <f>Details2!J965</f>
        <v>0</v>
      </c>
      <c r="K77" s="17" t="str">
        <f>Details2!K965</f>
        <v>NULL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3129</v>
      </c>
      <c r="G78" s="17">
        <f>Details2!G966</f>
        <v>3514</v>
      </c>
      <c r="H78" s="17">
        <f>Details2!H966</f>
        <v>3030</v>
      </c>
      <c r="I78" s="17">
        <f>Details2!I966</f>
        <v>2989</v>
      </c>
      <c r="J78" s="17">
        <f>Details2!J966</f>
        <v>2633</v>
      </c>
      <c r="K78" s="17">
        <f>Details2!K966</f>
        <v>2788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3050</v>
      </c>
      <c r="G79" s="17">
        <f>Details2!G967</f>
        <v>2883</v>
      </c>
      <c r="H79" s="17">
        <f>Details2!H967</f>
        <v>2802</v>
      </c>
      <c r="I79" s="17">
        <f>Details2!I967</f>
        <v>3275</v>
      </c>
      <c r="J79" s="17">
        <f>Details2!J967</f>
        <v>2696</v>
      </c>
      <c r="K79" s="17">
        <f>Details2!K967</f>
        <v>2905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2702</v>
      </c>
      <c r="G80" s="17">
        <f>Details2!G968</f>
        <v>2407</v>
      </c>
      <c r="H80" s="17">
        <f>Details2!H968</f>
        <v>2078</v>
      </c>
      <c r="I80" s="17">
        <f>Details2!I968</f>
        <v>3026</v>
      </c>
      <c r="J80" s="17">
        <f>Details2!J968</f>
        <v>2664</v>
      </c>
      <c r="K80" s="17">
        <f>Details2!K968</f>
        <v>3205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11915</v>
      </c>
      <c r="G81" s="17">
        <f>Details2!G969</f>
        <v>12699</v>
      </c>
      <c r="H81" s="17">
        <f>Details2!H969</f>
        <v>10716</v>
      </c>
      <c r="I81" s="17">
        <f>Details2!I969</f>
        <v>10647</v>
      </c>
      <c r="J81" s="17">
        <f>Details2!J969</f>
        <v>8345</v>
      </c>
      <c r="K81" s="17">
        <f>Details2!K969</f>
        <v>8644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2275</v>
      </c>
      <c r="G82" s="17">
        <f>Details2!G970</f>
        <v>2583</v>
      </c>
      <c r="H82" s="17">
        <f>Details2!H970</f>
        <v>2257</v>
      </c>
      <c r="I82" s="17">
        <f>Details2!I970</f>
        <v>2693</v>
      </c>
      <c r="J82" s="17">
        <f>Details2!J970</f>
        <v>2327</v>
      </c>
      <c r="K82" s="17">
        <f>Details2!K970</f>
        <v>2738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4251</v>
      </c>
      <c r="G84" s="17">
        <f>Details2!G972</f>
        <v>5083</v>
      </c>
      <c r="H84" s="17">
        <f>Details2!H972</f>
        <v>4112</v>
      </c>
      <c r="I84" s="17">
        <f>Details2!I972</f>
        <v>4901</v>
      </c>
      <c r="J84" s="17">
        <f>Details2!J972</f>
        <v>4096</v>
      </c>
      <c r="K84" s="17">
        <f>Details2!K972</f>
        <v>4540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1312</v>
      </c>
      <c r="G85" s="17">
        <f>Details2!G973</f>
        <v>1699</v>
      </c>
      <c r="H85" s="17">
        <f>Details2!H973</f>
        <v>1490</v>
      </c>
      <c r="I85" s="17">
        <f>Details2!I973</f>
        <v>1118</v>
      </c>
      <c r="J85" s="17">
        <f>Details2!J973</f>
        <v>1401</v>
      </c>
      <c r="K85" s="17">
        <f>Details2!K973</f>
        <v>1177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1278</v>
      </c>
      <c r="G86" s="17">
        <f>Details2!G974</f>
        <v>1640</v>
      </c>
      <c r="H86" s="17">
        <f>Details2!H974</f>
        <v>1291</v>
      </c>
      <c r="I86" s="17">
        <f>Details2!I974</f>
        <v>1311</v>
      </c>
      <c r="J86" s="17">
        <f>Details2!J974</f>
        <v>1422</v>
      </c>
      <c r="K86" s="17">
        <f>Details2!K974</f>
        <v>1392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1651</v>
      </c>
      <c r="G88" s="17">
        <f>Details2!G976</f>
        <v>1604</v>
      </c>
      <c r="H88" s="17">
        <f>Details2!H976</f>
        <v>1818</v>
      </c>
      <c r="I88" s="17">
        <f>Details2!I976</f>
        <v>2072</v>
      </c>
      <c r="J88" s="17">
        <f>Details2!J976</f>
        <v>1752</v>
      </c>
      <c r="K88" s="17">
        <f>Details2!K976</f>
        <v>2042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164</v>
      </c>
      <c r="G90" s="17">
        <f>Details2!G978</f>
        <v>473</v>
      </c>
      <c r="H90" s="17">
        <f>Details2!H978</f>
        <v>363</v>
      </c>
      <c r="I90" s="17">
        <f>Details2!I978</f>
        <v>349</v>
      </c>
      <c r="J90" s="17">
        <f>Details2!J978</f>
        <v>293</v>
      </c>
      <c r="K90" s="17">
        <f>Details2!K978</f>
        <v>347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9794</v>
      </c>
      <c r="G91" s="17">
        <f>Details2!G979</f>
        <v>9744</v>
      </c>
      <c r="H91" s="17">
        <f>Details2!H979</f>
        <v>10099</v>
      </c>
      <c r="I91" s="17">
        <f>Details2!I979</f>
        <v>9236</v>
      </c>
      <c r="J91" s="17">
        <f>Details2!J979</f>
        <v>8074</v>
      </c>
      <c r="K91" s="17">
        <f>Details2!K979</f>
        <v>8667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2145</v>
      </c>
      <c r="G92" s="17">
        <f>Details2!G980</f>
        <v>2414</v>
      </c>
      <c r="H92" s="17">
        <f>Details2!H980</f>
        <v>2165</v>
      </c>
      <c r="I92" s="17">
        <f>Details2!I980</f>
        <v>1953</v>
      </c>
      <c r="J92" s="17">
        <f>Details2!J980</f>
        <v>1628</v>
      </c>
      <c r="K92" s="17">
        <f>Details2!K980</f>
        <v>1390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164</v>
      </c>
      <c r="G93" s="17">
        <f>Details2!G981</f>
        <v>147</v>
      </c>
      <c r="H93" s="17">
        <f>Details2!H981</f>
        <v>145</v>
      </c>
      <c r="I93" s="17">
        <f>Details2!I981</f>
        <v>192</v>
      </c>
      <c r="J93" s="17">
        <f>Details2!J981</f>
        <v>194</v>
      </c>
      <c r="K93" s="17">
        <f>Details2!K981</f>
        <v>196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6405</v>
      </c>
      <c r="G94" s="17">
        <f>Details2!G982</f>
        <v>6963</v>
      </c>
      <c r="H94" s="17">
        <f>Details2!H982</f>
        <v>5121</v>
      </c>
      <c r="I94" s="17">
        <f>Details2!I982</f>
        <v>5447</v>
      </c>
      <c r="J94" s="17">
        <f>Details2!J982</f>
        <v>4882</v>
      </c>
      <c r="K94" s="17">
        <f>Details2!K982</f>
        <v>6269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8649</v>
      </c>
      <c r="G95" s="17">
        <f>Details2!G983</f>
        <v>10285</v>
      </c>
      <c r="H95" s="17">
        <f>Details2!H983</f>
        <v>11837</v>
      </c>
      <c r="I95" s="17">
        <f>Details2!I983</f>
        <v>17156</v>
      </c>
      <c r="J95" s="17">
        <f>Details2!J983</f>
        <v>15771</v>
      </c>
      <c r="K95" s="17">
        <f>Details2!K983</f>
        <v>16455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6908</v>
      </c>
      <c r="G96" s="17">
        <f>Details2!G984</f>
        <v>7003</v>
      </c>
      <c r="H96" s="17">
        <f>Details2!H984</f>
        <v>6539</v>
      </c>
      <c r="I96" s="17">
        <f>Details2!I984</f>
        <v>6532</v>
      </c>
      <c r="J96" s="17">
        <f>Details2!J984</f>
        <v>6704</v>
      </c>
      <c r="K96" s="17">
        <f>Details2!K984</f>
        <v>6266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13786</v>
      </c>
      <c r="G99" s="17">
        <f>Details2!G987</f>
        <v>12267</v>
      </c>
      <c r="H99" s="17">
        <f>Details2!H987</f>
        <v>12223</v>
      </c>
      <c r="I99" s="17">
        <f>Details2!I987</f>
        <v>12804</v>
      </c>
      <c r="J99" s="17">
        <f>Details2!J987</f>
        <v>9764</v>
      </c>
      <c r="K99" s="17">
        <f>Details2!K987</f>
        <v>12326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711</v>
      </c>
      <c r="G100" s="17">
        <f>Details2!G988</f>
        <v>798</v>
      </c>
      <c r="H100" s="17">
        <f>Details2!H988</f>
        <v>740</v>
      </c>
      <c r="I100" s="17">
        <f>Details2!I988</f>
        <v>664</v>
      </c>
      <c r="J100" s="17">
        <f>Details2!J988</f>
        <v>692</v>
      </c>
      <c r="K100" s="17">
        <f>Details2!K988</f>
        <v>648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0</v>
      </c>
      <c r="G113" s="17">
        <f>Details2!G1001</f>
        <v>0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3576</v>
      </c>
      <c r="G114" s="17">
        <f>Details2!G1002</f>
        <v>3898</v>
      </c>
      <c r="H114" s="17">
        <f>Details2!H1002</f>
        <v>3356</v>
      </c>
      <c r="I114" s="17">
        <f>Details2!I1002</f>
        <v>3219</v>
      </c>
      <c r="J114" s="17">
        <f>Details2!J1002</f>
        <v>2927</v>
      </c>
      <c r="K114" s="17">
        <f>Details2!K1002</f>
        <v>2810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1010</v>
      </c>
      <c r="G117" s="17">
        <f>Details2!G1005</f>
        <v>1163</v>
      </c>
      <c r="H117" s="17">
        <f>Details2!H1005</f>
        <v>1324</v>
      </c>
      <c r="I117" s="17">
        <f>Details2!I1005</f>
        <v>901</v>
      </c>
      <c r="J117" s="17">
        <f>Details2!J1005</f>
        <v>925</v>
      </c>
      <c r="K117" s="17">
        <f>Details2!K1005</f>
        <v>836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3779</v>
      </c>
      <c r="G118" s="17">
        <f>Details2!G1006</f>
        <v>3909</v>
      </c>
      <c r="H118" s="17">
        <f>Details2!H1006</f>
        <v>4049</v>
      </c>
      <c r="I118" s="17">
        <f>Details2!I1006</f>
        <v>4246</v>
      </c>
      <c r="J118" s="17">
        <f>Details2!J1006</f>
        <v>4320</v>
      </c>
      <c r="K118" s="17">
        <f>Details2!K1006</f>
        <v>4383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694</v>
      </c>
      <c r="G119" s="17">
        <f>Details2!G1007</f>
        <v>717</v>
      </c>
      <c r="H119" s="17">
        <f>Details2!H1007</f>
        <v>764</v>
      </c>
      <c r="I119" s="17">
        <f>Details2!I1007</f>
        <v>566</v>
      </c>
      <c r="J119" s="17">
        <f>Details2!J1007</f>
        <v>718</v>
      </c>
      <c r="K119" s="17">
        <f>Details2!K1007</f>
        <v>493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14324</v>
      </c>
      <c r="G120" s="17">
        <f>Details2!G1008</f>
        <v>15206</v>
      </c>
      <c r="H120" s="17">
        <f>Details2!H1008</f>
        <v>14942</v>
      </c>
      <c r="I120" s="17">
        <f>Details2!I1008</f>
        <v>14702</v>
      </c>
      <c r="J120" s="17">
        <f>Details2!J1008</f>
        <v>15251</v>
      </c>
      <c r="K120" s="17">
        <f>Details2!K1008</f>
        <v>15159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1190</v>
      </c>
      <c r="G121" s="17">
        <f>Details2!G1009</f>
        <v>1294</v>
      </c>
      <c r="H121" s="17">
        <f>Details2!H1009</f>
        <v>1222</v>
      </c>
      <c r="I121" s="17">
        <f>Details2!I1009</f>
        <v>1237</v>
      </c>
      <c r="J121" s="17">
        <f>Details2!J1009</f>
        <v>1202</v>
      </c>
      <c r="K121" s="17">
        <f>Details2!K1009</f>
        <v>1129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2170</v>
      </c>
      <c r="G123" s="17">
        <f>Details2!G1011</f>
        <v>2134</v>
      </c>
      <c r="H123" s="17">
        <f>Details2!H1011</f>
        <v>2315</v>
      </c>
      <c r="I123" s="17">
        <f>Details2!I1011</f>
        <v>2187</v>
      </c>
      <c r="J123" s="17">
        <f>Details2!J1011</f>
        <v>2405</v>
      </c>
      <c r="K123" s="17">
        <f>Details2!K1011</f>
        <v>2041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3451</v>
      </c>
      <c r="G124" s="17">
        <f>Details2!G1012</f>
        <v>3600</v>
      </c>
      <c r="H124" s="17">
        <f>Details2!H1012</f>
        <v>3428</v>
      </c>
      <c r="I124" s="17">
        <f>Details2!I1012</f>
        <v>3337</v>
      </c>
      <c r="J124" s="17">
        <f>Details2!J1012</f>
        <v>3036</v>
      </c>
      <c r="K124" s="17">
        <f>Details2!K1012</f>
        <v>3461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>
        <f>Details2!F1013</f>
        <v>0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5163</v>
      </c>
      <c r="G127" s="17">
        <f>Details2!G1015</f>
        <v>5241</v>
      </c>
      <c r="H127" s="17">
        <f>Details2!H1015</f>
        <v>5030</v>
      </c>
      <c r="I127" s="17">
        <f>Details2!I1015</f>
        <v>5033</v>
      </c>
      <c r="J127" s="17">
        <f>Details2!J1015</f>
        <v>5064</v>
      </c>
      <c r="K127" s="17">
        <f>Details2!K1015</f>
        <v>5246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>
        <f>Details2!F1016</f>
        <v>0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163</v>
      </c>
      <c r="G131" s="17">
        <f>Details2!G1019</f>
        <v>144</v>
      </c>
      <c r="H131" s="17">
        <f>Details2!H1019</f>
        <v>86</v>
      </c>
      <c r="I131" s="17">
        <f>Details2!I1019</f>
        <v>76</v>
      </c>
      <c r="J131" s="17">
        <f>Details2!J1019</f>
        <v>72</v>
      </c>
      <c r="K131" s="17">
        <f>Details2!K1019</f>
        <v>31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13061</v>
      </c>
      <c r="G134" s="17">
        <f>Details2!G1022</f>
        <v>12838</v>
      </c>
      <c r="H134" s="17">
        <f>Details2!H1022</f>
        <v>12040</v>
      </c>
      <c r="I134" s="17">
        <f>Details2!I1022</f>
        <v>12608</v>
      </c>
      <c r="J134" s="17">
        <f>Details2!J1022</f>
        <v>12833</v>
      </c>
      <c r="K134" s="17">
        <f>Details2!K1022</f>
        <v>12805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2488</v>
      </c>
      <c r="G135" s="17">
        <f>Details2!G1023</f>
        <v>2322</v>
      </c>
      <c r="H135" s="17">
        <f>Details2!H1023</f>
        <v>2425</v>
      </c>
      <c r="I135" s="17">
        <f>Details2!I1023</f>
        <v>2578</v>
      </c>
      <c r="J135" s="17">
        <f>Details2!J1023</f>
        <v>2435</v>
      </c>
      <c r="K135" s="17">
        <f>Details2!K1023</f>
        <v>2381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748</v>
      </c>
      <c r="G136" s="17">
        <f>Details2!G1024</f>
        <v>811</v>
      </c>
      <c r="H136" s="17">
        <f>Details2!H1024</f>
        <v>731</v>
      </c>
      <c r="I136" s="17">
        <f>Details2!I1024</f>
        <v>749</v>
      </c>
      <c r="J136" s="17">
        <f>Details2!J1024</f>
        <v>671</v>
      </c>
      <c r="K136" s="17">
        <f>Details2!K1024</f>
        <v>578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1918</v>
      </c>
      <c r="G143" s="17">
        <f>Details2!G1031</f>
        <v>2151</v>
      </c>
      <c r="H143" s="17">
        <f>Details2!H1031</f>
        <v>2053</v>
      </c>
      <c r="I143" s="17">
        <f>Details2!I1031</f>
        <v>1895</v>
      </c>
      <c r="J143" s="17">
        <f>Details2!J1031</f>
        <v>1852</v>
      </c>
      <c r="K143" s="17">
        <f>Details2!K1031</f>
        <v>1715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7035</v>
      </c>
      <c r="G146" s="17">
        <f>Details2!G1034</f>
        <v>6618</v>
      </c>
      <c r="H146" s="17">
        <f>Details2!H1034</f>
        <v>6793</v>
      </c>
      <c r="I146" s="17">
        <f>Details2!I1034</f>
        <v>10040</v>
      </c>
      <c r="J146" s="17">
        <f>Details2!J1034</f>
        <v>10825</v>
      </c>
      <c r="K146" s="17">
        <f>Details2!K1034</f>
        <v>11600</v>
      </c>
      <c r="L146" s="26" t="s">
        <v>344</v>
      </c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2933</v>
      </c>
      <c r="G147" s="17">
        <f>Details2!G1035</f>
        <v>3028</v>
      </c>
      <c r="H147" s="17">
        <f>Details2!H1035</f>
        <v>3038</v>
      </c>
      <c r="I147" s="17">
        <f>Details2!I1035</f>
        <v>5319</v>
      </c>
      <c r="J147" s="17">
        <f>Details2!J1035</f>
        <v>5512</v>
      </c>
      <c r="K147" s="17">
        <f>Details2!K1035</f>
        <v>5450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36165</v>
      </c>
      <c r="G151" s="18">
        <f t="shared" si="0"/>
        <v>35080</v>
      </c>
      <c r="H151" s="18">
        <f t="shared" si="0"/>
        <v>31356</v>
      </c>
      <c r="I151" s="18">
        <f t="shared" si="0"/>
        <v>25879</v>
      </c>
      <c r="J151" s="18">
        <f t="shared" si="0"/>
        <v>27450</v>
      </c>
      <c r="K151" s="18">
        <f t="shared" si="0"/>
        <v>27773</v>
      </c>
      <c r="L151" s="2"/>
    </row>
    <row r="152" spans="2:12" x14ac:dyDescent="0.2">
      <c r="B152" s="14" t="s">
        <v>136</v>
      </c>
      <c r="C152" s="9"/>
      <c r="F152" s="18">
        <f>SUM(F71:F117)</f>
        <v>97987</v>
      </c>
      <c r="G152" s="18">
        <f t="shared" ref="G152:K152" si="1">SUM(G71:G117)</f>
        <v>103366</v>
      </c>
      <c r="H152" s="18">
        <f t="shared" si="1"/>
        <v>95994</v>
      </c>
      <c r="I152" s="18">
        <f t="shared" si="1"/>
        <v>97801</v>
      </c>
      <c r="J152" s="18">
        <f t="shared" si="1"/>
        <v>85557</v>
      </c>
      <c r="K152" s="18">
        <f t="shared" si="1"/>
        <v>92312</v>
      </c>
      <c r="L152" s="21"/>
    </row>
    <row r="153" spans="2:12" x14ac:dyDescent="0.2">
      <c r="B153" s="14" t="s">
        <v>451</v>
      </c>
      <c r="C153" s="9"/>
      <c r="F153" s="18">
        <f>SUM(F146:F147)</f>
        <v>9968</v>
      </c>
      <c r="G153" s="18">
        <f t="shared" ref="G153:K153" si="2">SUM(G146:G147)</f>
        <v>9646</v>
      </c>
      <c r="H153" s="18">
        <f t="shared" si="2"/>
        <v>9831</v>
      </c>
      <c r="I153" s="18">
        <f t="shared" si="2"/>
        <v>15359</v>
      </c>
      <c r="J153" s="18">
        <f t="shared" si="2"/>
        <v>16337</v>
      </c>
      <c r="K153" s="18">
        <f t="shared" si="2"/>
        <v>17050</v>
      </c>
      <c r="L153" s="27"/>
    </row>
    <row r="154" spans="2:12" x14ac:dyDescent="0.2">
      <c r="B154" s="14" t="s">
        <v>316</v>
      </c>
      <c r="C154" s="9"/>
      <c r="F154" s="18">
        <f>SUM(F118:F145)</f>
        <v>49149</v>
      </c>
      <c r="G154" s="18">
        <f t="shared" ref="G154:K154" si="3">SUM(G118:G145)</f>
        <v>50367</v>
      </c>
      <c r="H154" s="18">
        <f t="shared" si="3"/>
        <v>49085</v>
      </c>
      <c r="I154" s="18">
        <f t="shared" si="3"/>
        <v>49214</v>
      </c>
      <c r="J154" s="18">
        <f t="shared" si="3"/>
        <v>49859</v>
      </c>
      <c r="K154" s="18">
        <f t="shared" si="3"/>
        <v>49422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193269</v>
      </c>
      <c r="G155" s="18">
        <f t="shared" si="4"/>
        <v>198459</v>
      </c>
      <c r="H155" s="18">
        <f t="shared" si="4"/>
        <v>186266</v>
      </c>
      <c r="I155" s="18">
        <f t="shared" si="4"/>
        <v>188253</v>
      </c>
      <c r="J155" s="18">
        <f t="shared" si="4"/>
        <v>179203</v>
      </c>
      <c r="K155" s="18">
        <f t="shared" si="4"/>
        <v>186557</v>
      </c>
      <c r="L155" s="2"/>
    </row>
    <row r="156" spans="2:12" x14ac:dyDescent="0.2">
      <c r="L156" s="2"/>
    </row>
    <row r="157" spans="2:12" x14ac:dyDescent="0.2">
      <c r="B157" s="15" t="s">
        <v>409</v>
      </c>
      <c r="C157" s="3"/>
      <c r="D157" s="3"/>
      <c r="E157" s="3"/>
      <c r="F157" s="44" t="str">
        <f>IF(F151='Claims per Disp or Visits'!C14,"yes","no")</f>
        <v>yes</v>
      </c>
      <c r="G157" s="44" t="str">
        <f>IF(G151='Claims per Disp or Visits'!D14,"yes","no")</f>
        <v>yes</v>
      </c>
      <c r="H157" s="44" t="str">
        <f>IF(H151='Claims per Disp or Visits'!E14,"yes","no")</f>
        <v>yes</v>
      </c>
      <c r="I157" s="44" t="str">
        <f>IF(I151='Claims per Disp or Visits'!F14,"yes","no")</f>
        <v>yes</v>
      </c>
      <c r="J157" s="44" t="str">
        <f>IF(J151='Claims per Disp or Visits'!G14,"yes","no")</f>
        <v>yes</v>
      </c>
      <c r="K157" s="44" t="str">
        <f>IF(K151='Claims per Disp or Visits'!H14,"yes","no")</f>
        <v>yes</v>
      </c>
      <c r="L157" s="2"/>
    </row>
    <row r="158" spans="2:12" x14ac:dyDescent="0.2">
      <c r="B158" s="15" t="s">
        <v>410</v>
      </c>
      <c r="C158" s="3"/>
      <c r="D158" s="3"/>
      <c r="E158" s="3"/>
      <c r="F158" s="44" t="str">
        <f>IF(F152='Claims per Disp or Visits'!C15,"yes","no")</f>
        <v>yes</v>
      </c>
      <c r="G158" s="44" t="str">
        <f>IF(G152='Claims per Disp or Visits'!D15,"yes","no")</f>
        <v>yes</v>
      </c>
      <c r="H158" s="44" t="str">
        <f>IF(H152='Claims per Disp or Visits'!E15,"yes","no")</f>
        <v>yes</v>
      </c>
      <c r="I158" s="44" t="str">
        <f>IF(I152='Claims per Disp or Visits'!F15,"yes","no")</f>
        <v>yes</v>
      </c>
      <c r="J158" s="44" t="str">
        <f>IF(J152='Claims per Disp or Visits'!G15,"yes","no")</f>
        <v>yes</v>
      </c>
      <c r="K158" s="44" t="str">
        <f>IF(K152='Claims per Disp or Visits'!H15,"yes","no")</f>
        <v>yes</v>
      </c>
      <c r="L158" s="2"/>
    </row>
    <row r="159" spans="2:12" x14ac:dyDescent="0.2">
      <c r="B159" s="15" t="s">
        <v>411</v>
      </c>
      <c r="C159" s="3"/>
      <c r="D159" s="3"/>
      <c r="E159" s="3"/>
      <c r="F159" s="44" t="str">
        <f>IF(F154='Claims per Disp or Visits'!C16,"yes","no")</f>
        <v>yes</v>
      </c>
      <c r="G159" s="44" t="str">
        <f>IF(G154='Claims per Disp or Visits'!D16,"yes","no")</f>
        <v>yes</v>
      </c>
      <c r="H159" s="44" t="str">
        <f>IF(H154='Claims per Disp or Visits'!E16,"yes","no")</f>
        <v>yes</v>
      </c>
      <c r="I159" s="44" t="str">
        <f>IF(I154='Claims per Disp or Visits'!F16,"yes","no")</f>
        <v>yes</v>
      </c>
      <c r="J159" s="44" t="str">
        <f>IF(J154='Claims per Disp or Visits'!G16,"yes","no")</f>
        <v>yes</v>
      </c>
      <c r="K159" s="44" t="str">
        <f>IF(K154='Claims per Disp or Visits'!H16,"yes","no")</f>
        <v>yes</v>
      </c>
      <c r="L159" s="27" t="s">
        <v>318</v>
      </c>
    </row>
    <row r="160" spans="2:12" x14ac:dyDescent="0.2">
      <c r="B160" s="15" t="s">
        <v>455</v>
      </c>
      <c r="C160" s="3"/>
      <c r="D160" s="3"/>
      <c r="E160" s="3"/>
      <c r="F160" s="44" t="str">
        <f>IF(F153='Claims per Disp or Visits'!C17,"yes","no")</f>
        <v>yes</v>
      </c>
      <c r="G160" s="44" t="str">
        <f>IF(G153='Claims per Disp or Visits'!D17,"yes","no")</f>
        <v>yes</v>
      </c>
      <c r="H160" s="44" t="str">
        <f>IF(H153='Claims per Disp or Visits'!E17,"yes","no")</f>
        <v>yes</v>
      </c>
      <c r="I160" s="44" t="str">
        <f>IF(I153='Claims per Disp or Visits'!F17,"yes","no")</f>
        <v>yes</v>
      </c>
      <c r="J160" s="44" t="str">
        <f>IF(J153='Claims per Disp or Visits'!G17,"yes","no")</f>
        <v>yes</v>
      </c>
      <c r="K160" s="44" t="str">
        <f>IF(K153='Claims per Disp or Visits'!H17,"yes","no")</f>
        <v>yes</v>
      </c>
      <c r="L160" s="27"/>
    </row>
    <row r="161" spans="2:11" x14ac:dyDescent="0.2">
      <c r="B161" s="15" t="s">
        <v>412</v>
      </c>
      <c r="F161" s="44" t="str">
        <f>IF(F155='Claims per Disp or Visits'!C18,"yes","no")</f>
        <v>yes</v>
      </c>
      <c r="G161" s="44" t="str">
        <f>IF(G155='Claims per Disp or Visits'!D18,"yes","no")</f>
        <v>yes</v>
      </c>
      <c r="H161" s="44" t="str">
        <f>IF(H155='Claims per Disp or Visits'!E18,"yes","no")</f>
        <v>yes</v>
      </c>
      <c r="I161" s="44" t="str">
        <f>IF(I155='Claims per Disp or Visits'!F18,"yes","no")</f>
        <v>yes</v>
      </c>
      <c r="J161" s="44" t="str">
        <f>IF(J155='Claims per Disp or Visits'!G18,"yes","no")</f>
        <v>yes</v>
      </c>
      <c r="K161" s="44" t="str">
        <f>IF(K155='Claims per Disp or Visits'!H18,"yes","no")</f>
        <v>yes</v>
      </c>
    </row>
    <row r="162" spans="2:11" x14ac:dyDescent="0.2">
      <c r="K162" s="44"/>
    </row>
  </sheetData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0"/>
  <sheetViews>
    <sheetView zoomScale="85" workbookViewId="0">
      <selection activeCell="A99" sqref="A99:XFD99"/>
    </sheetView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123</v>
      </c>
      <c r="H3" s="2"/>
    </row>
    <row r="4" spans="1:12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5.4644808743169397E-2</v>
      </c>
      <c r="G6" s="33">
        <f>IF($E6="h",'IP Claims by DMIS ID'!G6/'IP Disp by DMISID'!G6," ")</f>
        <v>7.4153450492927556E-2</v>
      </c>
      <c r="H6" s="33">
        <f>IF($E6="h",'IP Claims by DMIS ID'!H6/'IP Disp by DMISID'!H6," ")</f>
        <v>6.021594684385382E-2</v>
      </c>
      <c r="I6" s="33">
        <f>IF($E6="h",'IP Claims by DMIS ID'!I6/'IP Disp by DMISID'!I6," ")</f>
        <v>6.7374709591769E-2</v>
      </c>
      <c r="J6" s="33">
        <f>IF($E6="h",'IP Claims by DMIS ID'!J6/'IP Disp by DMISID'!J6," ")</f>
        <v>5.5857487922705312E-2</v>
      </c>
      <c r="K6" s="34">
        <f>IF($E6="h",'IP Claims by DMIS ID'!K6/'IP Disp by DMISID'!K6," ")</f>
        <v>6.2170087976539591E-2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4.4253781892074961E-2</v>
      </c>
      <c r="G10" s="33">
        <f>IF($E10="h",'IP Claims by DMIS ID'!G10/'IP Disp by DMISID'!G10," ")</f>
        <v>3.847854931446263E-2</v>
      </c>
      <c r="H10" s="33">
        <f>IF($E10="h",'IP Claims by DMIS ID'!H10/'IP Disp by DMISID'!H10," ")</f>
        <v>3.1430276506862941E-2</v>
      </c>
      <c r="I10" s="33">
        <f>IF($E10="h",'IP Claims by DMIS ID'!I10/'IP Disp by DMISID'!I10," ")</f>
        <v>3.8268955650929901E-2</v>
      </c>
      <c r="J10" s="33">
        <f>IF($E10="h",'IP Claims by DMIS ID'!J10/'IP Disp by DMISID'!J10," ")</f>
        <v>3.5246727089627394E-2</v>
      </c>
      <c r="K10" s="33">
        <f>IF(E10="h",'IP Claims by DMIS ID'!K10/'IP Disp by DMISID'!K10," ")</f>
        <v>2.8581326866447255E-2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#DIV/0!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2.4881889763779527E-2</v>
      </c>
      <c r="G16" s="33">
        <f>IF($E16="h",'IP Claims by DMIS ID'!G16/'IP Disp by DMISID'!G16," ")</f>
        <v>3.4024627349319506E-2</v>
      </c>
      <c r="H16" s="33">
        <f>IF($E16="h",'IP Claims by DMIS ID'!H16/'IP Disp by DMISID'!H16," ")</f>
        <v>3.2258064516129031E-2</v>
      </c>
      <c r="I16" s="33">
        <f>IF($E16="h",'IP Claims by DMIS ID'!I16/'IP Disp by DMISID'!I16," ")</f>
        <v>2.0712510356255178E-2</v>
      </c>
      <c r="J16" s="33">
        <f>IF($E16="h",'IP Claims by DMIS ID'!J16/'IP Disp by DMISID'!J16," ")</f>
        <v>2.4047554714941907E-2</v>
      </c>
      <c r="K16" s="33">
        <f>IF(E16="h",'IP Claims by DMIS ID'!K16/'IP Disp by DMISID'!K16," ")</f>
        <v>2.979957805907173E-2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 t="str">
        <f>'IP $ Collections by DMIS'!L18</f>
        <v>Inpatient closed down</v>
      </c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9.8039215686274508E-3</v>
      </c>
      <c r="G22" s="33">
        <f>IF($E22="h",'IP Claims by DMIS ID'!G22/'IP Disp by DMISID'!G22," ")</f>
        <v>1.9011406844106463E-2</v>
      </c>
      <c r="H22" s="33">
        <f>IF($E22="h",'IP Claims by DMIS ID'!H22/'IP Disp by DMISID'!H22," ")</f>
        <v>1.4492753623188406E-2</v>
      </c>
      <c r="I22" s="33">
        <f>IF($E22="h",'IP Claims by DMIS ID'!I22/'IP Disp by DMISID'!I22," ")</f>
        <v>0</v>
      </c>
      <c r="J22" s="33">
        <f>IF($E22="h",'IP Claims by DMIS ID'!J22/'IP Disp by DMISID'!J22," ")</f>
        <v>3.1578947368421054E-2</v>
      </c>
      <c r="K22" s="33">
        <f>IF(E22="h",'IP Claims by DMIS ID'!K22/'IP Disp by DMISID'!K22," ")</f>
        <v>1.366742596810934E-2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5.6359482102056359E-2</v>
      </c>
      <c r="G26" s="33">
        <f>IF($E26="h",'IP Claims by DMIS ID'!G26/'IP Disp by DMISID'!G26," ")</f>
        <v>9.9889012208657049E-2</v>
      </c>
      <c r="H26" s="33">
        <f>IF($E26="h",'IP Claims by DMIS ID'!H26/'IP Disp by DMISID'!H26," ")</f>
        <v>9.9576271186440676E-2</v>
      </c>
      <c r="I26" s="33">
        <f>IF($E26="h",'IP Claims by DMIS ID'!I26/'IP Disp by DMISID'!I26," ")</f>
        <v>0</v>
      </c>
      <c r="J26" s="33" t="e">
        <f>IF($E26="h",'IP Claims by DMIS ID'!J26/'IP Disp by DMISID'!J26," ")</f>
        <v>#DIV/0!</v>
      </c>
      <c r="K26" s="33" t="e">
        <f>IF(E26="h",'IP Claims by DMIS ID'!K26/'IP Disp by DMISID'!K26," ")</f>
        <v>#VALUE!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2.8203062046736505E-2</v>
      </c>
      <c r="G27" s="33">
        <f>IF($E27="h",'IP Claims by DMIS ID'!G27/'IP Disp by DMISID'!G27," ")</f>
        <v>2.9391424619640387E-2</v>
      </c>
      <c r="H27" s="33">
        <f>IF($E27="h",'IP Claims by DMIS ID'!H27/'IP Disp by DMISID'!H27," ")</f>
        <v>4.5439131909121737E-2</v>
      </c>
      <c r="I27" s="33">
        <f>IF($E27="h",'IP Claims by DMIS ID'!I27/'IP Disp by DMISID'!I27," ")</f>
        <v>4.534075104311544E-2</v>
      </c>
      <c r="J27" s="33">
        <f>IF($E27="h",'IP Claims by DMIS ID'!J27/'IP Disp by DMISID'!J27," ")</f>
        <v>4.0697674418604654E-2</v>
      </c>
      <c r="K27" s="33">
        <f>IF(E27="h",'IP Claims by DMIS ID'!K27/'IP Disp by DMISID'!K27," ")</f>
        <v>3.6433894562517249E-2</v>
      </c>
      <c r="L27" s="38" t="str">
        <f>'IP $ Collections by DMIS'!L27</f>
        <v>Inpatient closed down</v>
      </c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 t="str">
        <f>'IP $ Collections by DMIS'!L31</f>
        <v>Inpatient closed down</v>
      </c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5.2820697089471791E-2</v>
      </c>
      <c r="G32" s="33">
        <f>IF($E32="h",'IP Claims by DMIS ID'!G32/'IP Disp by DMISID'!G32," ")</f>
        <v>4.7337278106508875E-2</v>
      </c>
      <c r="H32" s="33">
        <f>IF($E32="h",'IP Claims by DMIS ID'!H32/'IP Disp by DMISID'!H32," ")</f>
        <v>4.2406015037593982E-2</v>
      </c>
      <c r="I32" s="33">
        <f>IF($E32="h",'IP Claims by DMIS ID'!I32/'IP Disp by DMISID'!I32," ")</f>
        <v>4.949010197960408E-2</v>
      </c>
      <c r="J32" s="33">
        <f>IF($E32="h",'IP Claims by DMIS ID'!J32/'IP Disp by DMISID'!J32," ")</f>
        <v>3.189633690505856E-2</v>
      </c>
      <c r="K32" s="33">
        <f>IF(E32="h",'IP Claims by DMIS ID'!K32/'IP Disp by DMISID'!K32," ")</f>
        <v>5.0614947965941341E-2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0.11081153949851712</v>
      </c>
      <c r="G39" s="33">
        <f>IF($E39="h",'IP Claims by DMIS ID'!G39/'IP Disp by DMISID'!G39," ")</f>
        <v>0.10326873011281458</v>
      </c>
      <c r="H39" s="33">
        <f>IF($E39="h",'IP Claims by DMIS ID'!H39/'IP Disp by DMISID'!H39," ")</f>
        <v>8.7593257806023769E-2</v>
      </c>
      <c r="I39" s="33">
        <f>IF($E39="h",'IP Claims by DMIS ID'!I39/'IP Disp by DMISID'!I39," ")</f>
        <v>9.4111172261970286E-2</v>
      </c>
      <c r="J39" s="33">
        <f>IF($E39="h",'IP Claims by DMIS ID'!J39/'IP Disp by DMISID'!J39," ")</f>
        <v>7.7694954128440366E-2</v>
      </c>
      <c r="K39" s="33">
        <f>IF(E39="h",'IP Claims by DMIS ID'!K39/'IP Disp by DMISID'!K39," ")</f>
        <v>7.850309510410805E-2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3.8827130658933465E-2</v>
      </c>
      <c r="G47" s="33">
        <f>IF($E47="h",'IP Claims by DMIS ID'!G47/'IP Disp by DMISID'!G47," ")</f>
        <v>4.5219309408670569E-2</v>
      </c>
      <c r="H47" s="33">
        <f>IF($E47="h",'IP Claims by DMIS ID'!H47/'IP Disp by DMISID'!H47," ")</f>
        <v>2.663097083274623E-2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#DIV/0!</v>
      </c>
      <c r="K47" s="33" t="e">
        <f>IF(E47="h",'IP Claims by DMIS ID'!K47/'IP Disp by DMISID'!K47," ")</f>
        <v>#VALUE!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9.3976932934643313E-3</v>
      </c>
      <c r="G49" s="33">
        <f>IF($E49="h",'IP Claims by DMIS ID'!G49/'IP Disp by DMISID'!G49," ")</f>
        <v>4.7355958958168907E-3</v>
      </c>
      <c r="H49" s="33">
        <f>IF($E49="h",'IP Claims by DMIS ID'!H49/'IP Disp by DMISID'!H49," ")</f>
        <v>1.1139058569888609E-2</v>
      </c>
      <c r="I49" s="33">
        <f>IF($E49="h",'IP Claims by DMIS ID'!I49/'IP Disp by DMISID'!I49," ")</f>
        <v>1.2566641279512566E-2</v>
      </c>
      <c r="J49" s="33">
        <f>IF($E49="h",'IP Claims by DMIS ID'!J49/'IP Disp by DMISID'!J49," ")</f>
        <v>1.6949152542372881E-2</v>
      </c>
      <c r="K49" s="33">
        <f>IF(E49="h",'IP Claims by DMIS ID'!K49/'IP Disp by DMISID'!K49," ")</f>
        <v>1.6249153689911984E-2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5.1612903225806452E-2</v>
      </c>
      <c r="G74" s="33">
        <f>IF($E74="h",'IP Claims by DMIS ID'!G74/'IP Disp by DMISID'!G74," ")</f>
        <v>3.4009546539379473E-2</v>
      </c>
      <c r="H74" s="33">
        <f>IF($E74="h",'IP Claims by DMIS ID'!H74/'IP Disp by DMISID'!H74," ")</f>
        <v>3.2471437161755864E-2</v>
      </c>
      <c r="I74" s="33">
        <f>IF($E74="h",'IP Claims by DMIS ID'!I74/'IP Disp by DMISID'!I74," ")</f>
        <v>3.9085545722713867E-2</v>
      </c>
      <c r="J74" s="33">
        <f>IF($E74="h",'IP Claims by DMIS ID'!J74/'IP Disp by DMISID'!J74," ")</f>
        <v>3.351206434316354E-2</v>
      </c>
      <c r="K74" s="33">
        <f>IF(E74="h",'IP Claims by DMIS ID'!K74/'IP Disp by DMISID'!K74," ")</f>
        <v>4.1271989174560215E-2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4.5372050816696917E-3</v>
      </c>
      <c r="G76" s="33">
        <f>IF($E76="h",'IP Claims by DMIS ID'!G76/'IP Disp by DMISID'!G76," ")</f>
        <v>5.846947549441101E-3</v>
      </c>
      <c r="H76" s="33">
        <f>IF($E76="h",'IP Claims by DMIS ID'!H76/'IP Disp by DMISID'!H76," ")</f>
        <v>7.825920977285742E-3</v>
      </c>
      <c r="I76" s="33">
        <f>IF($E76="h",'IP Claims by DMIS ID'!I76/'IP Disp by DMISID'!I76," ")</f>
        <v>8.7248322147650999E-3</v>
      </c>
      <c r="J76" s="33">
        <f>IF($E76="h",'IP Claims by DMIS ID'!J76/'IP Disp by DMISID'!J76," ")</f>
        <v>8.4102564102564101E-3</v>
      </c>
      <c r="K76" s="33">
        <f>IF(E76="h",'IP Claims by DMIS ID'!K76/'IP Disp by DMISID'!K76," ")</f>
        <v>8.0878105141536684E-3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7.7439194856024601E-2</v>
      </c>
      <c r="G77" s="33">
        <f>IF($E77="h",'IP Claims by DMIS ID'!G77/'IP Disp by DMISID'!G77," ")</f>
        <v>7.5211864406779655E-2</v>
      </c>
      <c r="H77" s="33">
        <f>IF($E77="h",'IP Claims by DMIS ID'!H77/'IP Disp by DMISID'!H77," ")</f>
        <v>0.10490511994271393</v>
      </c>
      <c r="I77" s="33" t="e">
        <f>IF($E77="h",'IP Claims by DMIS ID'!I77/'IP Disp by DMISID'!I77," ")</f>
        <v>#DIV/0!</v>
      </c>
      <c r="J77" s="33" t="e">
        <f>IF($E77="h",'IP Claims by DMIS ID'!J77/'IP Disp by DMISID'!J77," ")</f>
        <v>#DIV/0!</v>
      </c>
      <c r="K77" s="33" t="e">
        <f>IF(E77="h",'IP Claims by DMIS ID'!K77/'IP Disp by DMISID'!K77," ")</f>
        <v>#VALUE!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6.1681048258229468E-2</v>
      </c>
      <c r="G78" s="33">
        <f>IF($E78="h",'IP Claims by DMIS ID'!G78/'IP Disp by DMISID'!G78," ")</f>
        <v>6.1468412066021626E-2</v>
      </c>
      <c r="H78" s="33">
        <f>IF($E78="h",'IP Claims by DMIS ID'!H78/'IP Disp by DMISID'!H78," ")</f>
        <v>5.1155115511551157E-2</v>
      </c>
      <c r="I78" s="33">
        <f>IF($E78="h",'IP Claims by DMIS ID'!I78/'IP Disp by DMISID'!I78," ")</f>
        <v>5.1522248243559721E-2</v>
      </c>
      <c r="J78" s="33">
        <f>IF($E78="h",'IP Claims by DMIS ID'!J78/'IP Disp by DMISID'!J78," ")</f>
        <v>6.2666160273452343E-2</v>
      </c>
      <c r="K78" s="33">
        <f>IF(E78="h",'IP Claims by DMIS ID'!K78/'IP Disp by DMISID'!K78," ")</f>
        <v>5.0932568149210905E-2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2.6885245901639345E-2</v>
      </c>
      <c r="G79" s="33">
        <f>IF($E79="h",'IP Claims by DMIS ID'!G79/'IP Disp by DMISID'!G79," ")</f>
        <v>1.7343045438779049E-2</v>
      </c>
      <c r="H79" s="33">
        <f>IF($E79="h",'IP Claims by DMIS ID'!H79/'IP Disp by DMISID'!H79," ")</f>
        <v>1.6416845110635261E-2</v>
      </c>
      <c r="I79" s="33">
        <f>IF($E79="h",'IP Claims by DMIS ID'!I79/'IP Disp by DMISID'!I79," ")</f>
        <v>9.4656488549618324E-3</v>
      </c>
      <c r="J79" s="33">
        <f>IF($E79="h",'IP Claims by DMIS ID'!J79/'IP Disp by DMISID'!J79," ")</f>
        <v>1.2240356083086053E-2</v>
      </c>
      <c r="K79" s="33">
        <f>IF(E79="h",'IP Claims by DMIS ID'!K79/'IP Disp by DMISID'!K79," ")</f>
        <v>1.4457831325301205E-2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1.8134715025906734E-2</v>
      </c>
      <c r="G80" s="33">
        <f>IF($E80="h",'IP Claims by DMIS ID'!G80/'IP Disp by DMISID'!G80," ")</f>
        <v>1.2879102617366016E-2</v>
      </c>
      <c r="H80" s="33">
        <f>IF($E80="h",'IP Claims by DMIS ID'!H80/'IP Disp by DMISID'!H80," ")</f>
        <v>1.7805582290664101E-2</v>
      </c>
      <c r="I80" s="33">
        <f>IF($E80="h",'IP Claims by DMIS ID'!I80/'IP Disp by DMISID'!I80," ")</f>
        <v>1.751487111698612E-2</v>
      </c>
      <c r="J80" s="33">
        <f>IF($E80="h",'IP Claims by DMIS ID'!J80/'IP Disp by DMISID'!J80," ")</f>
        <v>1.6891891891891893E-2</v>
      </c>
      <c r="K80" s="33">
        <f>IF(E80="h",'IP Claims by DMIS ID'!K80/'IP Disp by DMISID'!K80," ")</f>
        <v>1.6848673946957878E-2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2.9122954259336972E-2</v>
      </c>
      <c r="G81" s="33">
        <f>IF($E81="h",'IP Claims by DMIS ID'!G81/'IP Disp by DMISID'!G81," ")</f>
        <v>2.677376171352075E-2</v>
      </c>
      <c r="H81" s="33">
        <f>IF($E81="h",'IP Claims by DMIS ID'!H81/'IP Disp by DMISID'!H81," ")</f>
        <v>3.051511758118701E-2</v>
      </c>
      <c r="I81" s="33">
        <f>IF($E81="h",'IP Claims by DMIS ID'!I81/'IP Disp by DMISID'!I81," ")</f>
        <v>2.9022259791490562E-2</v>
      </c>
      <c r="J81" s="33">
        <f>IF($E81="h",'IP Claims by DMIS ID'!J81/'IP Disp by DMISID'!J81," ")</f>
        <v>3.2354703415218691E-2</v>
      </c>
      <c r="K81" s="33">
        <f>IF(E81="h",'IP Claims by DMIS ID'!K81/'IP Disp by DMISID'!K81," ")</f>
        <v>2.093937991670523E-2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9.2307692307692316E-3</v>
      </c>
      <c r="G82" s="33">
        <f>IF($E82="h",'IP Claims by DMIS ID'!G82/'IP Disp by DMISID'!G82," ")</f>
        <v>8.130081300813009E-3</v>
      </c>
      <c r="H82" s="33">
        <f>IF($E82="h",'IP Claims by DMIS ID'!H82/'IP Disp by DMISID'!H82," ")</f>
        <v>9.7474523704031892E-3</v>
      </c>
      <c r="I82" s="33">
        <f>IF($E82="h",'IP Claims by DMIS ID'!I82/'IP Disp by DMISID'!I82," ")</f>
        <v>9.2833271444485704E-3</v>
      </c>
      <c r="J82" s="33">
        <f>IF($E82="h",'IP Claims by DMIS ID'!J82/'IP Disp by DMISID'!J82," ")</f>
        <v>1.0313708637730984E-2</v>
      </c>
      <c r="K82" s="33">
        <f>IF(E82="h",'IP Claims by DMIS ID'!K82/'IP Disp by DMISID'!K82," ")</f>
        <v>1.6435354273192111E-2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1.2467654669489531E-2</v>
      </c>
      <c r="G84" s="33">
        <f>IF($E84="h",'IP Claims by DMIS ID'!G84/'IP Disp by DMISID'!G84," ")</f>
        <v>7.4759000590202632E-3</v>
      </c>
      <c r="H84" s="33">
        <f>IF($E84="h",'IP Claims by DMIS ID'!H84/'IP Disp by DMISID'!H84," ")</f>
        <v>6.3229571984435799E-3</v>
      </c>
      <c r="I84" s="33">
        <f>IF($E84="h",'IP Claims by DMIS ID'!I84/'IP Disp by DMISID'!I84," ")</f>
        <v>6.3252397469904104E-3</v>
      </c>
      <c r="J84" s="33">
        <f>IF($E84="h",'IP Claims by DMIS ID'!J84/'IP Disp by DMISID'!J84," ")</f>
        <v>6.103515625E-3</v>
      </c>
      <c r="K84" s="33">
        <f>IF(E84="h",'IP Claims by DMIS ID'!K84/'IP Disp by DMISID'!K84," ")</f>
        <v>1.0792951541850219E-2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6.8597560975609756E-3</v>
      </c>
      <c r="G85" s="33">
        <f>IF($E85="h",'IP Claims by DMIS ID'!G85/'IP Disp by DMISID'!G85," ")</f>
        <v>4.7086521483225424E-3</v>
      </c>
      <c r="H85" s="33">
        <f>IF($E85="h",'IP Claims by DMIS ID'!H85/'IP Disp by DMISID'!H85," ")</f>
        <v>6.0402684563758387E-3</v>
      </c>
      <c r="I85" s="33">
        <f>IF($E85="h",'IP Claims by DMIS ID'!I85/'IP Disp by DMISID'!I85," ")</f>
        <v>1.520572450805009E-2</v>
      </c>
      <c r="J85" s="33">
        <f>IF($E85="h",'IP Claims by DMIS ID'!J85/'IP Disp by DMISID'!J85," ")</f>
        <v>7.1377587437544609E-3</v>
      </c>
      <c r="K85" s="33">
        <f>IF(E85="h",'IP Claims by DMIS ID'!K85/'IP Disp by DMISID'!K85," ")</f>
        <v>1.6992353440951572E-2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1.0172143974960876E-2</v>
      </c>
      <c r="G86" s="33">
        <f>IF($E86="h",'IP Claims by DMIS ID'!G86/'IP Disp by DMISID'!G86," ")</f>
        <v>3.0487804878048782E-3</v>
      </c>
      <c r="H86" s="33">
        <f>IF($E86="h",'IP Claims by DMIS ID'!H86/'IP Disp by DMISID'!H86," ")</f>
        <v>3.8729666924864447E-3</v>
      </c>
      <c r="I86" s="33">
        <f>IF($E86="h",'IP Claims by DMIS ID'!I86/'IP Disp by DMISID'!I86," ")</f>
        <v>4.5766590389016018E-3</v>
      </c>
      <c r="J86" s="33">
        <f>IF($E86="h",'IP Claims by DMIS ID'!J86/'IP Disp by DMISID'!J86," ")</f>
        <v>1.1251758087201125E-2</v>
      </c>
      <c r="K86" s="33">
        <f>IF(E86="h",'IP Claims by DMIS ID'!K86/'IP Disp by DMISID'!K86," ")</f>
        <v>8.6206896551724137E-3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1.3325257419745608E-2</v>
      </c>
      <c r="G88" s="33">
        <f>IF($E88="h",'IP Claims by DMIS ID'!G88/'IP Disp by DMISID'!G88," ")</f>
        <v>2.2443890274314215E-2</v>
      </c>
      <c r="H88" s="33">
        <f>IF($E88="h",'IP Claims by DMIS ID'!H88/'IP Disp by DMISID'!H88," ")</f>
        <v>1.0451045104510451E-2</v>
      </c>
      <c r="I88" s="33">
        <f>IF($E88="h",'IP Claims by DMIS ID'!I88/'IP Disp by DMISID'!I88," ")</f>
        <v>1.3513513513513514E-2</v>
      </c>
      <c r="J88" s="33">
        <f>IF($E88="h",'IP Claims by DMIS ID'!J88/'IP Disp by DMISID'!J88," ")</f>
        <v>2.7397260273972601E-2</v>
      </c>
      <c r="K88" s="33">
        <f>IF(E88="h",'IP Claims by DMIS ID'!K88/'IP Disp by DMISID'!K88," ")</f>
        <v>1.5670910871694418E-2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3.6585365853658534E-2</v>
      </c>
      <c r="G90" s="33">
        <f>IF($E90="h",'IP Claims by DMIS ID'!G90/'IP Disp by DMISID'!G90," ")</f>
        <v>2.5369978858350951E-2</v>
      </c>
      <c r="H90" s="33">
        <f>IF($E90="h",'IP Claims by DMIS ID'!H90/'IP Disp by DMISID'!H90," ")</f>
        <v>1.6528925619834711E-2</v>
      </c>
      <c r="I90" s="33">
        <f>IF($E90="h",'IP Claims by DMIS ID'!I90/'IP Disp by DMISID'!I90," ")</f>
        <v>1.7191977077363897E-2</v>
      </c>
      <c r="J90" s="33">
        <f>IF($E90="h",'IP Claims by DMIS ID'!J90/'IP Disp by DMISID'!J90," ")</f>
        <v>3.0716723549488054E-2</v>
      </c>
      <c r="K90" s="33">
        <f>IF(E90="h",'IP Claims by DMIS ID'!K90/'IP Disp by DMISID'!K90," ")</f>
        <v>1.1527377521613832E-2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3.0324688584847867E-2</v>
      </c>
      <c r="G91" s="33">
        <f>IF($E91="h",'IP Claims by DMIS ID'!G91/'IP Disp by DMISID'!G91," ")</f>
        <v>2.3399014778325122E-2</v>
      </c>
      <c r="H91" s="33">
        <f>IF($E91="h",'IP Claims by DMIS ID'!H91/'IP Disp by DMISID'!H91," ")</f>
        <v>2.227943360728785E-2</v>
      </c>
      <c r="I91" s="33">
        <f>IF($E91="h",'IP Claims by DMIS ID'!I91/'IP Disp by DMISID'!I91," ")</f>
        <v>1.9055868341273277E-2</v>
      </c>
      <c r="J91" s="33">
        <f>IF($E91="h",'IP Claims by DMIS ID'!J91/'IP Disp by DMISID'!J91," ")</f>
        <v>2.6752539014119395E-2</v>
      </c>
      <c r="K91" s="33">
        <f>IF(E91="h",'IP Claims by DMIS ID'!K91/'IP Disp by DMISID'!K91," ")</f>
        <v>2.09991923387562E-2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1.3053613053613054E-2</v>
      </c>
      <c r="G92" s="33">
        <f>IF($E92="h",'IP Claims by DMIS ID'!G92/'IP Disp by DMISID'!G92," ")</f>
        <v>8.6992543496271744E-3</v>
      </c>
      <c r="H92" s="33">
        <f>IF($E92="h",'IP Claims by DMIS ID'!H92/'IP Disp by DMISID'!H92," ")</f>
        <v>1.3856812933025405E-2</v>
      </c>
      <c r="I92" s="33">
        <f>IF($E92="h",'IP Claims by DMIS ID'!I92/'IP Disp by DMISID'!I92," ")</f>
        <v>1.6897081413210446E-2</v>
      </c>
      <c r="J92" s="33">
        <f>IF($E92="h",'IP Claims by DMIS ID'!J92/'IP Disp by DMISID'!J92," ")</f>
        <v>1.7813267813267815E-2</v>
      </c>
      <c r="K92" s="33">
        <f>IF(E92="h",'IP Claims by DMIS ID'!K92/'IP Disp by DMISID'!K92," ")</f>
        <v>1.870503597122302E-2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1.8292682926829267E-2</v>
      </c>
      <c r="G93" s="33">
        <f>IF($E93="h",'IP Claims by DMIS ID'!G93/'IP Disp by DMISID'!G93," ")</f>
        <v>3.4013605442176874E-2</v>
      </c>
      <c r="H93" s="33">
        <f>IF($E93="h",'IP Claims by DMIS ID'!H93/'IP Disp by DMISID'!H93," ")</f>
        <v>4.8275862068965517E-2</v>
      </c>
      <c r="I93" s="33">
        <f>IF($E93="h",'IP Claims by DMIS ID'!I93/'IP Disp by DMISID'!I93," ")</f>
        <v>5.2083333333333336E-2</v>
      </c>
      <c r="J93" s="33">
        <f>IF($E93="h",'IP Claims by DMIS ID'!J93/'IP Disp by DMISID'!J93," ")</f>
        <v>1.5463917525773196E-2</v>
      </c>
      <c r="K93" s="33">
        <f>IF(E93="h",'IP Claims by DMIS ID'!K93/'IP Disp by DMISID'!K93," ")</f>
        <v>1.5306122448979591E-2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3.200624512099922E-2</v>
      </c>
      <c r="G94" s="33">
        <f>IF($E94="h",'IP Claims by DMIS ID'!G94/'IP Disp by DMISID'!G94," ")</f>
        <v>2.7143472641102971E-2</v>
      </c>
      <c r="H94" s="33">
        <f>IF($E94="h",'IP Claims by DMIS ID'!H94/'IP Disp by DMISID'!H94," ")</f>
        <v>2.4214020699082212E-2</v>
      </c>
      <c r="I94" s="33">
        <f>IF($E94="h",'IP Claims by DMIS ID'!I94/'IP Disp by DMISID'!I94," ")</f>
        <v>2.5518634110519554E-2</v>
      </c>
      <c r="J94" s="33">
        <f>IF($E94="h",'IP Claims by DMIS ID'!J94/'IP Disp by DMISID'!J94," ")</f>
        <v>2.2326915198689061E-2</v>
      </c>
      <c r="K94" s="33">
        <f>IF(E94="h",'IP Claims by DMIS ID'!K94/'IP Disp by DMISID'!K94," ")</f>
        <v>1.6749082788323495E-2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5.0988553590010408E-2</v>
      </c>
      <c r="G95" s="33">
        <f>IF($E95="h",'IP Claims by DMIS ID'!G95/'IP Disp by DMISID'!G95," ")</f>
        <v>4.9295089936801165E-2</v>
      </c>
      <c r="H95" s="33">
        <f>IF($E95="h",'IP Claims by DMIS ID'!H95/'IP Disp by DMISID'!H95," ")</f>
        <v>4.8323054828081441E-2</v>
      </c>
      <c r="I95" s="33">
        <f>IF($E95="h",'IP Claims by DMIS ID'!I95/'IP Disp by DMISID'!I95," ")</f>
        <v>4.7563534623455347E-2</v>
      </c>
      <c r="J95" s="33">
        <f>IF($E95="h",'IP Claims by DMIS ID'!J95/'IP Disp by DMISID'!J95," ")</f>
        <v>4.4892524253376448E-2</v>
      </c>
      <c r="K95" s="33">
        <f>IF(E95="h",'IP Claims by DMIS ID'!K95/'IP Disp by DMISID'!K95," ")</f>
        <v>3.8954725007596475E-2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9.5541401273885346E-3</v>
      </c>
      <c r="G96" s="33">
        <f>IF($E96="h",'IP Claims by DMIS ID'!G96/'IP Disp by DMISID'!G96," ")</f>
        <v>6.425817506782807E-3</v>
      </c>
      <c r="H96" s="33">
        <f>IF($E96="h",'IP Claims by DMIS ID'!H96/'IP Disp by DMISID'!H96," ")</f>
        <v>8.4110720293622872E-3</v>
      </c>
      <c r="I96" s="33">
        <f>IF($E96="h",'IP Claims by DMIS ID'!I96/'IP Disp by DMISID'!I96," ")</f>
        <v>7.1953459889773424E-3</v>
      </c>
      <c r="J96" s="33">
        <f>IF($E96="h",'IP Claims by DMIS ID'!J96/'IP Disp by DMISID'!J96," ")</f>
        <v>9.3973747016706452E-3</v>
      </c>
      <c r="K96" s="33">
        <f>IF(E96="h",'IP Claims by DMIS ID'!K96/'IP Disp by DMISID'!K96," ")</f>
        <v>8.9371209703159905E-3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3.6703902509792545E-2</v>
      </c>
      <c r="G99" s="33">
        <f>IF($E99="h",'IP Claims by DMIS ID'!G99/'IP Disp by DMISID'!G99," ")</f>
        <v>4.0270644819434258E-2</v>
      </c>
      <c r="H99" s="33">
        <f>IF($E99="h",'IP Claims by DMIS ID'!H99/'IP Disp by DMISID'!H99," ")</f>
        <v>3.2807003190706049E-2</v>
      </c>
      <c r="I99" s="33">
        <f>IF($E99="h",'IP Claims by DMIS ID'!I99/'IP Disp by DMISID'!I99," ")</f>
        <v>3.3505154639175257E-2</v>
      </c>
      <c r="J99" s="33">
        <f>IF($E99="h",'IP Claims by DMIS ID'!J99/'IP Disp by DMISID'!J99," ")</f>
        <v>4.0249897582957807E-2</v>
      </c>
      <c r="K99" s="33">
        <f>IF(E99="h",'IP Claims by DMIS ID'!K99/'IP Disp by DMISID'!K99," ")</f>
        <v>3.2532857374655201E-2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9.8452883263009851E-3</v>
      </c>
      <c r="G100" s="33">
        <f>IF($E100="h",'IP Claims by DMIS ID'!G100/'IP Disp by DMISID'!G100," ")</f>
        <v>3.7593984962406013E-3</v>
      </c>
      <c r="H100" s="33">
        <f>IF($E100="h",'IP Claims by DMIS ID'!H100/'IP Disp by DMISID'!H100," ")</f>
        <v>1.3513513513513514E-3</v>
      </c>
      <c r="I100" s="33">
        <f>IF($E100="h",'IP Claims by DMIS ID'!I100/'IP Disp by DMISID'!I100," ")</f>
        <v>0</v>
      </c>
      <c r="J100" s="33">
        <f>IF($E100="h",'IP Claims by DMIS ID'!J100/'IP Disp by DMISID'!J100," ")</f>
        <v>0</v>
      </c>
      <c r="K100" s="33">
        <f>IF(E100="h",'IP Claims by DMIS ID'!K100/'IP Disp by DMISID'!K100," ")</f>
        <v>3.0864197530864196E-3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3.0201342281879196E-2</v>
      </c>
      <c r="G114" s="33">
        <f>IF($E114="h",'IP Claims by DMIS ID'!G114/'IP Disp by DMISID'!G114," ")</f>
        <v>2.7963057978450487E-2</v>
      </c>
      <c r="H114" s="33">
        <f>IF($E114="h",'IP Claims by DMIS ID'!H114/'IP Disp by DMISID'!H114," ")</f>
        <v>3.3373063170441003E-2</v>
      </c>
      <c r="I114" s="33">
        <f>IF($E114="h",'IP Claims by DMIS ID'!I114/'IP Disp by DMISID'!I114," ")</f>
        <v>3.4172103137620376E-2</v>
      </c>
      <c r="J114" s="33">
        <f>IF($E114="h",'IP Claims by DMIS ID'!J114/'IP Disp by DMISID'!J114," ")</f>
        <v>4.851383669285958E-2</v>
      </c>
      <c r="K114" s="33">
        <f>IF(E114="h",'IP Claims by DMIS ID'!K114/'IP Disp by DMISID'!K114," ")</f>
        <v>3.4163701067615661E-2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2.9702970297029703E-3</v>
      </c>
      <c r="G117" s="33">
        <f>IF($E117="h",'IP Claims by DMIS ID'!G117/'IP Disp by DMISID'!G117," ")</f>
        <v>8.5984522785898538E-3</v>
      </c>
      <c r="H117" s="33">
        <f>IF($E117="h",'IP Claims by DMIS ID'!H117/'IP Disp by DMISID'!H117," ")</f>
        <v>1.1329305135951661E-2</v>
      </c>
      <c r="I117" s="33">
        <f>IF($E117="h",'IP Claims by DMIS ID'!I117/'IP Disp by DMISID'!I117," ")</f>
        <v>1.6648168701442843E-2</v>
      </c>
      <c r="J117" s="33">
        <f>IF($E117="h",'IP Claims by DMIS ID'!J117/'IP Disp by DMISID'!J117," ")</f>
        <v>8.6486486486486488E-3</v>
      </c>
      <c r="K117" s="33">
        <f>IF(E117="h",'IP Claims by DMIS ID'!K117/'IP Disp by DMISID'!K117," ")</f>
        <v>7.1770334928229667E-3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3.440063508864779E-3</v>
      </c>
      <c r="G118" s="33">
        <f>IF($E118="h",'IP Claims by DMIS ID'!G118/'IP Disp by DMISID'!G118," ")</f>
        <v>4.860578152980302E-3</v>
      </c>
      <c r="H118" s="33">
        <f>IF($E118="h",'IP Claims by DMIS ID'!H118/'IP Disp by DMISID'!H118," ")</f>
        <v>4.4455421091627563E-3</v>
      </c>
      <c r="I118" s="33">
        <f>IF($E118="h",'IP Claims by DMIS ID'!I118/'IP Disp by DMISID'!I118," ")</f>
        <v>6.3589260480452188E-3</v>
      </c>
      <c r="J118" s="33">
        <f>IF($E118="h",'IP Claims by DMIS ID'!J118/'IP Disp by DMISID'!J118," ")</f>
        <v>6.4814814814814813E-3</v>
      </c>
      <c r="K118" s="33">
        <f>IF(E118="h",'IP Claims by DMIS ID'!K118/'IP Disp by DMISID'!K118," ")</f>
        <v>8.2135523613963042E-3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1.440922190201729E-3</v>
      </c>
      <c r="G119" s="33">
        <f>IF($E119="h",'IP Claims by DMIS ID'!G119/'IP Disp by DMISID'!G119," ")</f>
        <v>0</v>
      </c>
      <c r="H119" s="33">
        <f>IF($E119="h",'IP Claims by DMIS ID'!H119/'IP Disp by DMISID'!H119," ")</f>
        <v>0</v>
      </c>
      <c r="I119" s="33">
        <f>IF($E119="h",'IP Claims by DMIS ID'!I119/'IP Disp by DMISID'!I119," ")</f>
        <v>3.5335689045936395E-3</v>
      </c>
      <c r="J119" s="33">
        <f>IF($E119="h",'IP Claims by DMIS ID'!J119/'IP Disp by DMISID'!J119," ")</f>
        <v>6.9637883008356544E-3</v>
      </c>
      <c r="K119" s="33">
        <f>IF(E119="h",'IP Claims by DMIS ID'!K119/'IP Disp by DMISID'!K119," ")</f>
        <v>6.0851926977687626E-3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1.5498464116168668E-2</v>
      </c>
      <c r="G120" s="33">
        <f>IF($E120="h",'IP Claims by DMIS ID'!G120/'IP Disp by DMISID'!G120," ")</f>
        <v>1.4862554254899381E-2</v>
      </c>
      <c r="H120" s="33">
        <f>IF($E120="h",'IP Claims by DMIS ID'!H120/'IP Disp by DMISID'!H120," ")</f>
        <v>1.2381207335028777E-2</v>
      </c>
      <c r="I120" s="33">
        <f>IF($E120="h",'IP Claims by DMIS ID'!I120/'IP Disp by DMISID'!I120," ")</f>
        <v>1.2311250170044892E-2</v>
      </c>
      <c r="J120" s="33">
        <f>IF($E120="h",'IP Claims by DMIS ID'!J120/'IP Disp by DMISID'!J120," ")</f>
        <v>1.1146810045242934E-2</v>
      </c>
      <c r="K120" s="33">
        <f>IF(E120="h",'IP Claims by DMIS ID'!K120/'IP Disp by DMISID'!K120," ")</f>
        <v>1.3259449831783099E-2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1.1764705882352941E-2</v>
      </c>
      <c r="G121" s="33">
        <f>IF($E121="h",'IP Claims by DMIS ID'!G121/'IP Disp by DMISID'!G121," ")</f>
        <v>4.6367851622874804E-3</v>
      </c>
      <c r="H121" s="33">
        <f>IF($E121="h",'IP Claims by DMIS ID'!H121/'IP Disp by DMISID'!H121," ")</f>
        <v>6.5466448445171853E-3</v>
      </c>
      <c r="I121" s="33">
        <f>IF($E121="h",'IP Claims by DMIS ID'!I121/'IP Disp by DMISID'!I121," ")</f>
        <v>2.425222312045271E-3</v>
      </c>
      <c r="J121" s="33">
        <f>IF($E121="h",'IP Claims by DMIS ID'!J121/'IP Disp by DMISID'!J121," ")</f>
        <v>7.4875207986688855E-3</v>
      </c>
      <c r="K121" s="33">
        <f>IF(E121="h",'IP Claims by DMIS ID'!K121/'IP Disp by DMISID'!K121," ")</f>
        <v>5.3144375553587243E-3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1.7050691244239632E-2</v>
      </c>
      <c r="G123" s="33">
        <f>IF($E123="h",'IP Claims by DMIS ID'!G123/'IP Disp by DMISID'!G123," ")</f>
        <v>2.5773195876288658E-2</v>
      </c>
      <c r="H123" s="33">
        <f>IF($E123="h",'IP Claims by DMIS ID'!H123/'IP Disp by DMISID'!H123," ")</f>
        <v>2.4622030237580993E-2</v>
      </c>
      <c r="I123" s="33">
        <f>IF($E123="h",'IP Claims by DMIS ID'!I123/'IP Disp by DMISID'!I123," ")</f>
        <v>2.2862368541380886E-2</v>
      </c>
      <c r="J123" s="33">
        <f>IF($E123="h",'IP Claims by DMIS ID'!J123/'IP Disp by DMISID'!J123," ")</f>
        <v>2.3700623700623702E-2</v>
      </c>
      <c r="K123" s="33">
        <f>IF(E123="h",'IP Claims by DMIS ID'!K123/'IP Disp by DMISID'!K123," ")</f>
        <v>2.0088192062714356E-2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2.4050999710228921E-2</v>
      </c>
      <c r="G124" s="33">
        <f>IF($E124="h",'IP Claims by DMIS ID'!G124/'IP Disp by DMISID'!G124," ")</f>
        <v>2.1944444444444444E-2</v>
      </c>
      <c r="H124" s="33">
        <f>IF($E124="h",'IP Claims by DMIS ID'!H124/'IP Disp by DMISID'!H124," ")</f>
        <v>2.6837806301050177E-2</v>
      </c>
      <c r="I124" s="33">
        <f>IF($E124="h",'IP Claims by DMIS ID'!I124/'IP Disp by DMISID'!I124," ")</f>
        <v>2.1276595744680851E-2</v>
      </c>
      <c r="J124" s="33">
        <f>IF($E124="h",'IP Claims by DMIS ID'!J124/'IP Disp by DMISID'!J124," ")</f>
        <v>1.7786561264822136E-2</v>
      </c>
      <c r="K124" s="33">
        <f>IF(E124="h",'IP Claims by DMIS ID'!K124/'IP Disp by DMISID'!K124," ")</f>
        <v>4.7385148800924586E-2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1.1621150493898896E-2</v>
      </c>
      <c r="G127" s="33">
        <f>IF($E127="h",'IP Claims by DMIS ID'!G127/'IP Disp by DMISID'!G127," ")</f>
        <v>9.9217706544552572E-3</v>
      </c>
      <c r="H127" s="33">
        <f>IF($E127="h",'IP Claims by DMIS ID'!H127/'IP Disp by DMISID'!H127," ")</f>
        <v>1.2723658051689861E-2</v>
      </c>
      <c r="I127" s="33">
        <f>IF($E127="h",'IP Claims by DMIS ID'!I127/'IP Disp by DMISID'!I127," ")</f>
        <v>1.0927876018279357E-2</v>
      </c>
      <c r="J127" s="33">
        <f>IF($E127="h",'IP Claims by DMIS ID'!J127/'IP Disp by DMISID'!J127," ")</f>
        <v>1.1058451816745656E-2</v>
      </c>
      <c r="K127" s="33">
        <f>IF(E127="h",'IP Claims by DMIS ID'!K127/'IP Disp by DMISID'!K127," ")</f>
        <v>1.6393442622950821E-2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#DIV/0!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1.2269938650306749E-2</v>
      </c>
      <c r="G131" s="33">
        <f>IF($E131="h",'IP Claims by DMIS ID'!G131/'IP Disp by DMISID'!G131," ")</f>
        <v>0</v>
      </c>
      <c r="H131" s="33">
        <f>IF($E131="h",'IP Claims by DMIS ID'!H131/'IP Disp by DMISID'!H131," ")</f>
        <v>5.8139534883720929E-2</v>
      </c>
      <c r="I131" s="33">
        <f>IF($E131="h",'IP Claims by DMIS ID'!I131/'IP Disp by DMISID'!I131," ")</f>
        <v>1.3157894736842105E-2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1.806906056197841E-2</v>
      </c>
      <c r="G134" s="33">
        <f>IF($E134="h",'IP Claims by DMIS ID'!G134/'IP Disp by DMISID'!G134," ")</f>
        <v>1.7603988160149554E-2</v>
      </c>
      <c r="H134" s="33">
        <f>IF($E134="h",'IP Claims by DMIS ID'!H134/'IP Disp by DMISID'!H134," ")</f>
        <v>1.8272425249169437E-2</v>
      </c>
      <c r="I134" s="33">
        <f>IF($E134="h",'IP Claims by DMIS ID'!I134/'IP Disp by DMISID'!I134," ")</f>
        <v>1.9907994923857867E-2</v>
      </c>
      <c r="J134" s="33">
        <f>IF($E134="h",'IP Claims by DMIS ID'!J134/'IP Disp by DMISID'!J134," ")</f>
        <v>1.9169329073482427E-2</v>
      </c>
      <c r="K134" s="33">
        <f>IF(E134="h",'IP Claims by DMIS ID'!K134/'IP Disp by DMISID'!K134," ")</f>
        <v>2.3272159312768451E-2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2.5723472668810289E-2</v>
      </c>
      <c r="G135" s="33">
        <f>IF($E135="h",'IP Claims by DMIS ID'!G135/'IP Disp by DMISID'!G135," ")</f>
        <v>2.9715762273901807E-2</v>
      </c>
      <c r="H135" s="33">
        <f>IF($E135="h",'IP Claims by DMIS ID'!H135/'IP Disp by DMISID'!H135," ")</f>
        <v>2.0618556701030927E-2</v>
      </c>
      <c r="I135" s="33">
        <f>IF($E135="h",'IP Claims by DMIS ID'!I135/'IP Disp by DMISID'!I135," ")</f>
        <v>2.4437548487199378E-2</v>
      </c>
      <c r="J135" s="33">
        <f>IF($E135="h",'IP Claims by DMIS ID'!J135/'IP Disp by DMISID'!J135," ")</f>
        <v>2.6694045174537988E-2</v>
      </c>
      <c r="K135" s="33">
        <f>IF(E135="h",'IP Claims by DMIS ID'!K135/'IP Disp by DMISID'!K135," ")</f>
        <v>1.7219655606887863E-2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1.4705882352941176E-2</v>
      </c>
      <c r="G136" s="33">
        <f>IF($E136="h",'IP Claims by DMIS ID'!G136/'IP Disp by DMISID'!G136," ")</f>
        <v>0</v>
      </c>
      <c r="H136" s="33">
        <f>IF($E136="h",'IP Claims by DMIS ID'!H136/'IP Disp by DMISID'!H136," ")</f>
        <v>2.7359781121751026E-3</v>
      </c>
      <c r="I136" s="33">
        <f>IF($E136="h",'IP Claims by DMIS ID'!I136/'IP Disp by DMISID'!I136," ")</f>
        <v>5.3404539385847796E-3</v>
      </c>
      <c r="J136" s="33">
        <f>IF($E136="h",'IP Claims by DMIS ID'!J136/'IP Disp by DMISID'!J136," ")</f>
        <v>1.0432190760059613E-2</v>
      </c>
      <c r="K136" s="33">
        <f>IF(E136="h",'IP Claims by DMIS ID'!K136/'IP Disp by DMISID'!K136," ")</f>
        <v>5.1903114186851208E-3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3.2325338894681963E-2</v>
      </c>
      <c r="G143" s="33">
        <f>IF($E143="h",'IP Claims by DMIS ID'!G143/'IP Disp by DMISID'!G143," ")</f>
        <v>3.7192003719200374E-2</v>
      </c>
      <c r="H143" s="33">
        <f>IF($E143="h",'IP Claims by DMIS ID'!H143/'IP Disp by DMISID'!H143," ")</f>
        <v>2.484169508037019E-2</v>
      </c>
      <c r="I143" s="33">
        <f>IF($E143="h",'IP Claims by DMIS ID'!I143/'IP Disp by DMISID'!I143," ")</f>
        <v>2.5857519788918207E-2</v>
      </c>
      <c r="J143" s="33">
        <f>IF($E143="h",'IP Claims by DMIS ID'!J143/'IP Disp by DMISID'!J143," ")</f>
        <v>1.2958963282937365E-2</v>
      </c>
      <c r="K143" s="33">
        <f>IF(E143="h",'IP Claims by DMIS ID'!K143/'IP Disp by DMISID'!K143," ")</f>
        <v>8.1632653061224497E-3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4.5913290689410094E-2</v>
      </c>
      <c r="G146" s="33">
        <f>IF($E146="h",'IP Claims by DMIS ID'!G146/'IP Disp by DMISID'!G146," ")</f>
        <v>4.5179812632215169E-2</v>
      </c>
      <c r="H146" s="33">
        <f>IF($E146="h",'IP Claims by DMIS ID'!H146/'IP Disp by DMISID'!H146," ")</f>
        <v>4.6960105991461797E-2</v>
      </c>
      <c r="I146" s="33">
        <f>IF($E146="h",'IP Claims by DMIS ID'!I146/'IP Disp by DMISID'!I146," ")</f>
        <v>5.3087649402390441E-2</v>
      </c>
      <c r="J146" s="33">
        <f>IF($E146="h",'IP Claims by DMIS ID'!J146/'IP Disp by DMISID'!J146," ")</f>
        <v>2.6789838337182448E-2</v>
      </c>
      <c r="K146" s="33">
        <f>IF(E146="h",'IP Claims by DMIS ID'!K146/'IP Disp by DMISID'!K146," ")</f>
        <v>5.3362068965517241E-2</v>
      </c>
      <c r="L146" s="26" t="s">
        <v>344</v>
      </c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1.6365496079099897E-2</v>
      </c>
      <c r="G147" s="33">
        <f>IF($E147="h",'IP Claims by DMIS ID'!G147/'IP Disp by DMISID'!G147," ")</f>
        <v>2.6089828269484808E-2</v>
      </c>
      <c r="H147" s="33">
        <f>IF($E147="h",'IP Claims by DMIS ID'!H147/'IP Disp by DMISID'!H147," ")</f>
        <v>2.1395655036208033E-2</v>
      </c>
      <c r="I147" s="33">
        <f>IF($E147="h",'IP Claims by DMIS ID'!I147/'IP Disp by DMISID'!I147," ")</f>
        <v>3.553299492385787E-2</v>
      </c>
      <c r="J147" s="33">
        <f>IF($E147="h",'IP Claims by DMIS ID'!J147/'IP Disp by DMISID'!J147," ")</f>
        <v>3.2837445573294627E-2</v>
      </c>
      <c r="K147" s="33">
        <f>IF(E147="h",'IP Claims by DMIS ID'!K147/'IP Disp by DMISID'!K147," ")</f>
        <v>3.3761467889908255E-2</v>
      </c>
      <c r="L147" s="2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>
      <selection activeCell="B37" sqref="B37"/>
    </sheetView>
  </sheetViews>
  <sheetFormatPr defaultRowHeight="12.75" x14ac:dyDescent="0.2"/>
  <cols>
    <col min="2" max="2" width="10.42578125" customWidth="1"/>
    <col min="3" max="3" width="13.5703125" customWidth="1"/>
    <col min="4" max="4" width="16.5703125" customWidth="1"/>
    <col min="5" max="5" width="12.7109375" customWidth="1"/>
    <col min="6" max="6" width="15.85546875" customWidth="1"/>
    <col min="7" max="7" width="9.85546875" customWidth="1"/>
  </cols>
  <sheetData>
    <row r="1" spans="1:8" x14ac:dyDescent="0.2">
      <c r="A1" t="s">
        <v>374</v>
      </c>
    </row>
    <row r="2" spans="1:8" x14ac:dyDescent="0.2">
      <c r="A2" t="str">
        <f>Summary!A2</f>
        <v xml:space="preserve">4th Quarter </v>
      </c>
    </row>
    <row r="3" spans="1:8" ht="13.5" thickBot="1" x14ac:dyDescent="0.25"/>
    <row r="4" spans="1:8" x14ac:dyDescent="0.2">
      <c r="B4" s="54"/>
      <c r="C4" s="149" t="s">
        <v>346</v>
      </c>
      <c r="D4" s="150"/>
      <c r="E4" s="151" t="s">
        <v>347</v>
      </c>
      <c r="F4" s="151"/>
      <c r="G4" s="149" t="s">
        <v>0</v>
      </c>
      <c r="H4" s="152"/>
    </row>
    <row r="5" spans="1:8" x14ac:dyDescent="0.2">
      <c r="B5" s="107" t="s">
        <v>4</v>
      </c>
      <c r="C5" s="41" t="s">
        <v>437</v>
      </c>
      <c r="D5" s="41" t="s">
        <v>458</v>
      </c>
      <c r="E5" s="41" t="s">
        <v>437</v>
      </c>
      <c r="F5" s="41" t="s">
        <v>458</v>
      </c>
      <c r="G5" s="41" t="s">
        <v>437</v>
      </c>
      <c r="H5" s="108" t="s">
        <v>458</v>
      </c>
    </row>
    <row r="6" spans="1:8" x14ac:dyDescent="0.2">
      <c r="B6" s="98" t="s">
        <v>2</v>
      </c>
      <c r="C6" s="142">
        <f>'Total Collections Rpt'!G7</f>
        <v>21</v>
      </c>
      <c r="D6" s="110">
        <f>'Total Collections Rpt'!H7</f>
        <v>16.8</v>
      </c>
      <c r="E6" s="110">
        <f>'Total Collections Rpt'!G15</f>
        <v>39.200000000000003</v>
      </c>
      <c r="F6" s="110">
        <f>'Total Collections Rpt'!H15</f>
        <v>32.5</v>
      </c>
      <c r="G6" s="110">
        <f>'Total Collections Rpt'!G23</f>
        <v>60.2</v>
      </c>
      <c r="H6" s="111">
        <f>'Total Collections Rpt'!H23</f>
        <v>49.3</v>
      </c>
    </row>
    <row r="7" spans="1:8" x14ac:dyDescent="0.2">
      <c r="B7" s="98" t="s">
        <v>3</v>
      </c>
      <c r="C7" s="110">
        <f>'Total Collections Rpt'!G8</f>
        <v>4.4000000000000004</v>
      </c>
      <c r="D7" s="110">
        <f>'Total Collections Rpt'!H8</f>
        <v>3.8</v>
      </c>
      <c r="E7" s="110">
        <f>'Total Collections Rpt'!G16</f>
        <v>16</v>
      </c>
      <c r="F7" s="110">
        <f>'Total Collections Rpt'!H16</f>
        <v>14</v>
      </c>
      <c r="G7" s="110">
        <f>'Total Collections Rpt'!G24</f>
        <v>20.399999999999999</v>
      </c>
      <c r="H7" s="111">
        <f>'Total Collections Rpt'!H24</f>
        <v>17.8</v>
      </c>
    </row>
    <row r="8" spans="1:8" x14ac:dyDescent="0.2">
      <c r="B8" s="98" t="s">
        <v>1</v>
      </c>
      <c r="C8" s="110">
        <f>'Total Collections Rpt'!G6</f>
        <v>4.5</v>
      </c>
      <c r="D8" s="110">
        <f>'Total Collections Rpt'!H6</f>
        <v>4</v>
      </c>
      <c r="E8" s="110">
        <f>'Total Collections Rpt'!G14</f>
        <v>51.3</v>
      </c>
      <c r="F8" s="110">
        <f>'Total Collections Rpt'!H14</f>
        <v>44.4</v>
      </c>
      <c r="G8" s="110">
        <f>'Total Collections Rpt'!G22</f>
        <v>55.8</v>
      </c>
      <c r="H8" s="111">
        <f>'Total Collections Rpt'!H22</f>
        <v>48.4</v>
      </c>
    </row>
    <row r="9" spans="1:8" x14ac:dyDescent="0.2">
      <c r="B9" s="96" t="s">
        <v>449</v>
      </c>
      <c r="C9" s="110">
        <f>'Total Collections Rpt'!G9</f>
        <v>6.2</v>
      </c>
      <c r="D9" s="110">
        <f>'Total Collections Rpt'!H9</f>
        <v>9</v>
      </c>
      <c r="E9" s="110">
        <f>'Total Collections Rpt'!G17</f>
        <v>12</v>
      </c>
      <c r="F9" s="110">
        <f>'Total Collections Rpt'!H17</f>
        <v>10.8</v>
      </c>
      <c r="G9" s="110">
        <f>'Total Collections Rpt'!G25</f>
        <v>18.2</v>
      </c>
      <c r="H9" s="111">
        <f>'Total Collections Rpt'!H25</f>
        <v>19.8</v>
      </c>
    </row>
    <row r="10" spans="1:8" x14ac:dyDescent="0.2">
      <c r="B10" s="98"/>
      <c r="C10" s="110"/>
      <c r="D10" s="110"/>
      <c r="E10" s="110"/>
      <c r="F10" s="110"/>
      <c r="G10" s="110"/>
      <c r="H10" s="111"/>
    </row>
    <row r="11" spans="1:8" ht="13.5" thickBot="1" x14ac:dyDescent="0.25">
      <c r="B11" s="109" t="s">
        <v>5</v>
      </c>
      <c r="C11" s="112">
        <f t="shared" ref="C11:H11" si="0">SUM(C6:C9)</f>
        <v>36.1</v>
      </c>
      <c r="D11" s="112">
        <f t="shared" si="0"/>
        <v>33.6</v>
      </c>
      <c r="E11" s="112">
        <f t="shared" si="0"/>
        <v>118.5</v>
      </c>
      <c r="F11" s="112">
        <f t="shared" si="0"/>
        <v>101.7</v>
      </c>
      <c r="G11" s="112">
        <f t="shared" si="0"/>
        <v>154.59999999999997</v>
      </c>
      <c r="H11" s="113">
        <f t="shared" si="0"/>
        <v>135.30000000000001</v>
      </c>
    </row>
    <row r="13" spans="1:8" x14ac:dyDescent="0.2">
      <c r="B13" t="str">
        <f>Summary!F2</f>
        <v>Data as of 10/31/2014</v>
      </c>
      <c r="C13" s="37"/>
    </row>
    <row r="14" spans="1:8" x14ac:dyDescent="0.2">
      <c r="B14" t="s">
        <v>348</v>
      </c>
    </row>
  </sheetData>
  <customSheetViews>
    <customSheetView guid="{36755EE3-F52E-4D4E-9A42-3A861C777B27}">
      <selection activeCell="B37" sqref="B37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0" type="noConversion"/>
  <pageMargins left="0.75" right="0.75" top="1" bottom="1" header="0.5" footer="0.5"/>
  <pageSetup orientation="landscape" r:id="rId4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63"/>
  <sheetViews>
    <sheetView zoomScale="85" zoomScaleNormal="100" workbookViewId="0">
      <selection activeCell="D108" sqref="D108"/>
    </sheetView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t="s">
        <v>143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142</v>
      </c>
      <c r="H3" s="2"/>
    </row>
    <row r="4" spans="1:15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1991703.92</v>
      </c>
      <c r="G5" s="1">
        <f>Details2!G153</f>
        <v>1675334.69</v>
      </c>
      <c r="H5" s="1">
        <f>Details2!H153</f>
        <v>1328542.8500000001</v>
      </c>
      <c r="I5" s="1">
        <f>Details2!I153</f>
        <v>2513886.9500000002</v>
      </c>
      <c r="J5" s="1">
        <f>Details2!J153</f>
        <v>2415186.81</v>
      </c>
      <c r="K5" s="1">
        <f>Details2!K153</f>
        <v>2222994.71</v>
      </c>
      <c r="M5" t="str">
        <f>IF(AND(I5*0.5 &lt;=K5, K5&lt;= I5*2)," ","review")</f>
        <v xml:space="preserve"> 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6084582.3399999999</v>
      </c>
      <c r="G6" s="1">
        <f>Details2!G154</f>
        <v>5726719.5700000003</v>
      </c>
      <c r="H6" s="1">
        <f>Details2!H154</f>
        <v>5440482.9400000004</v>
      </c>
      <c r="I6" s="1">
        <f>Details2!I154</f>
        <v>3930839.28</v>
      </c>
      <c r="J6" s="1">
        <f>Details2!J154</f>
        <v>5664906.9400000004</v>
      </c>
      <c r="K6" s="1">
        <f>Details2!K154</f>
        <v>4152367.86</v>
      </c>
      <c r="M6" t="str">
        <f t="shared" ref="M6:M69" si="0">IF(AND(I6*0.5 &lt;=K6, K6&lt;= I6*2)," ","review")</f>
        <v xml:space="preserve"> 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1693734.4</v>
      </c>
      <c r="G7" s="1">
        <f>Details2!G155</f>
        <v>1523699.89</v>
      </c>
      <c r="H7" s="1">
        <f>Details2!H155</f>
        <v>1279321.6599999999</v>
      </c>
      <c r="I7" s="1">
        <f>Details2!I155</f>
        <v>1023634.54</v>
      </c>
      <c r="J7" s="1">
        <f>Details2!J155</f>
        <v>973891.45</v>
      </c>
      <c r="K7" s="1">
        <f>Details2!K155</f>
        <v>848944.56</v>
      </c>
      <c r="M7" t="str">
        <f t="shared" si="0"/>
        <v xml:space="preserve"> 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799594.86</v>
      </c>
      <c r="G8" s="1">
        <f>Details2!G156</f>
        <v>557816.76</v>
      </c>
      <c r="H8" s="1">
        <f>Details2!H156</f>
        <v>538027.68999999994</v>
      </c>
      <c r="I8" s="1">
        <f>Details2!I156</f>
        <v>563434.68999999994</v>
      </c>
      <c r="J8" s="1">
        <f>Details2!J156</f>
        <v>426861.78</v>
      </c>
      <c r="K8" s="1">
        <f>Details2!K156</f>
        <v>353894.5</v>
      </c>
      <c r="M8" t="str">
        <f t="shared" si="0"/>
        <v xml:space="preserve"> 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1282679.03</v>
      </c>
      <c r="G9" s="1">
        <f>Details2!G157</f>
        <v>763103.96</v>
      </c>
      <c r="H9" s="1">
        <f>Details2!H157</f>
        <v>1191044.54</v>
      </c>
      <c r="I9" s="1">
        <f>Details2!I157</f>
        <v>745469.09</v>
      </c>
      <c r="J9" s="1">
        <f>Details2!J157</f>
        <v>647915.84</v>
      </c>
      <c r="K9" s="1">
        <f>Details2!K157</f>
        <v>571352.07999999996</v>
      </c>
      <c r="M9" t="str">
        <f t="shared" si="0"/>
        <v xml:space="preserve"> 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1862256.47</v>
      </c>
      <c r="G10" s="1">
        <f>Details2!G158</f>
        <v>1914512.48</v>
      </c>
      <c r="H10" s="1">
        <f>Details2!H158</f>
        <v>1638485.65</v>
      </c>
      <c r="I10" s="1">
        <f>Details2!I158</f>
        <v>1855684.04</v>
      </c>
      <c r="J10" s="1">
        <f>Details2!J158</f>
        <v>1356317.27</v>
      </c>
      <c r="K10" s="1">
        <f>Details2!K158</f>
        <v>1127961.6499999999</v>
      </c>
      <c r="M10" t="str">
        <f t="shared" si="0"/>
        <v xml:space="preserve"> 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227432.95</v>
      </c>
      <c r="G11" s="1">
        <f>Details2!G159</f>
        <v>348305.99</v>
      </c>
      <c r="H11" s="1">
        <f>Details2!H159</f>
        <v>215463.94</v>
      </c>
      <c r="I11" s="1">
        <f>Details2!I159</f>
        <v>204172.12</v>
      </c>
      <c r="J11" s="1">
        <f>Details2!J159</f>
        <v>121806.24</v>
      </c>
      <c r="K11" s="1">
        <f>Details2!K159</f>
        <v>98592.19</v>
      </c>
      <c r="M11" t="str">
        <f t="shared" si="0"/>
        <v>review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239713.19</v>
      </c>
      <c r="G12" s="1">
        <f>Details2!G160</f>
        <v>198651.59</v>
      </c>
      <c r="H12" s="1">
        <f>Details2!H160</f>
        <v>199311.95</v>
      </c>
      <c r="I12" s="1">
        <f>Details2!I160</f>
        <v>168461.3</v>
      </c>
      <c r="J12" s="1">
        <f>Details2!J160</f>
        <v>139969.41</v>
      </c>
      <c r="K12" s="1">
        <f>Details2!K160</f>
        <v>84697.96</v>
      </c>
      <c r="M12" t="str">
        <f t="shared" si="0"/>
        <v xml:space="preserve"> </v>
      </c>
      <c r="N12" t="s">
        <v>297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437264.24</v>
      </c>
      <c r="G13" s="1">
        <f>Details2!G161</f>
        <v>322075.19</v>
      </c>
      <c r="H13" s="1">
        <f>Details2!H161</f>
        <v>253376.34</v>
      </c>
      <c r="I13" s="1">
        <f>Details2!I161</f>
        <v>237208.39</v>
      </c>
      <c r="J13" s="1">
        <f>Details2!J161</f>
        <v>218237.75</v>
      </c>
      <c r="K13" s="1">
        <f>Details2!K161</f>
        <v>139646.63</v>
      </c>
      <c r="M13" t="str">
        <f t="shared" si="0"/>
        <v xml:space="preserve"> </v>
      </c>
      <c r="N13" t="s">
        <v>297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479765.62</v>
      </c>
      <c r="G14" s="1">
        <f>Details2!G162</f>
        <v>1027031.52</v>
      </c>
      <c r="H14" s="1">
        <f>Details2!H162</f>
        <v>868684.81</v>
      </c>
      <c r="I14" s="1">
        <f>Details2!I162</f>
        <v>854566.48</v>
      </c>
      <c r="J14" s="1">
        <f>Details2!J162</f>
        <v>702049.15</v>
      </c>
      <c r="K14" s="1">
        <f>Details2!K162</f>
        <v>618780.62</v>
      </c>
      <c r="M14" t="str">
        <f t="shared" si="0"/>
        <v xml:space="preserve"> 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1850207.19</v>
      </c>
      <c r="G15" s="1">
        <f>Details2!G163</f>
        <v>2424705.34</v>
      </c>
      <c r="H15" s="1">
        <f>Details2!H163</f>
        <v>2091283.75</v>
      </c>
      <c r="I15" s="1">
        <f>Details2!I163</f>
        <v>2091283.75</v>
      </c>
      <c r="J15" s="1">
        <f>Details2!J163</f>
        <v>1162219.79</v>
      </c>
      <c r="K15" s="1">
        <f>Details2!K163</f>
        <v>781341.76</v>
      </c>
      <c r="M15" t="str">
        <f t="shared" si="0"/>
        <v>review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2819136.37</v>
      </c>
      <c r="G16" s="1">
        <f>Details2!G164</f>
        <v>2860793.35</v>
      </c>
      <c r="H16" s="1">
        <f>Details2!H164</f>
        <v>1965044.43</v>
      </c>
      <c r="I16" s="1">
        <f>Details2!I164</f>
        <v>1526259.59</v>
      </c>
      <c r="J16" s="1">
        <f>Details2!J164</f>
        <v>1427839.98</v>
      </c>
      <c r="K16" s="1">
        <f>Details2!K164</f>
        <v>1268079.32</v>
      </c>
      <c r="M16" t="str">
        <f t="shared" si="0"/>
        <v xml:space="preserve"> </v>
      </c>
    </row>
    <row r="17" spans="2:14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1425638.79</v>
      </c>
      <c r="G17" s="1">
        <f>Details2!G165</f>
        <v>1045586.6</v>
      </c>
      <c r="H17" s="1">
        <f>Details2!H165</f>
        <v>931156.72</v>
      </c>
      <c r="I17" s="1">
        <f>Details2!I165</f>
        <v>712438.96</v>
      </c>
      <c r="J17" s="1">
        <f>Details2!J165</f>
        <v>540477.82999999996</v>
      </c>
      <c r="K17" s="1">
        <f>Details2!K165</f>
        <v>445502.87</v>
      </c>
      <c r="M17" t="str">
        <f t="shared" si="0"/>
        <v xml:space="preserve"> </v>
      </c>
      <c r="N17" t="s">
        <v>297</v>
      </c>
    </row>
    <row r="18" spans="2:14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3997300.71</v>
      </c>
      <c r="G18" s="1">
        <f>Details2!G166</f>
        <v>3057035.71</v>
      </c>
      <c r="H18" s="1">
        <f>Details2!H166</f>
        <v>2396138.04</v>
      </c>
      <c r="I18" s="1">
        <f>Details2!I166</f>
        <v>1697816.28</v>
      </c>
      <c r="J18" s="1">
        <f>Details2!J166</f>
        <v>1391864.24</v>
      </c>
      <c r="K18" s="1">
        <f>Details2!K166</f>
        <v>1093555.6399999999</v>
      </c>
      <c r="M18" t="str">
        <f t="shared" si="0"/>
        <v xml:space="preserve"> </v>
      </c>
      <c r="N18" t="s">
        <v>297</v>
      </c>
    </row>
    <row r="19" spans="2:14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3272192.61</v>
      </c>
      <c r="G19" s="1">
        <f>Details2!G167</f>
        <v>2813013.78</v>
      </c>
      <c r="H19" s="1">
        <f>Details2!H167</f>
        <v>2324007.9</v>
      </c>
      <c r="I19" s="1">
        <f>Details2!I167</f>
        <v>1670884.63</v>
      </c>
      <c r="J19" s="1">
        <f>Details2!J167</f>
        <v>1302497.8</v>
      </c>
      <c r="K19" s="1">
        <f>Details2!K167</f>
        <v>1008599.41</v>
      </c>
      <c r="M19" t="str">
        <f t="shared" si="0"/>
        <v xml:space="preserve"> </v>
      </c>
    </row>
    <row r="20" spans="2:14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684149.45</v>
      </c>
      <c r="G20" s="1">
        <f>Details2!G168</f>
        <v>486805.86</v>
      </c>
      <c r="H20" s="1">
        <f>Details2!H168</f>
        <v>325856.77</v>
      </c>
      <c r="I20" s="1">
        <f>Details2!I168</f>
        <v>241451.27</v>
      </c>
      <c r="J20" s="1">
        <f>Details2!J168</f>
        <v>228171.15</v>
      </c>
      <c r="K20" s="1">
        <f>Details2!K168</f>
        <v>188454.36</v>
      </c>
      <c r="M20" t="str">
        <f t="shared" si="0"/>
        <v xml:space="preserve"> </v>
      </c>
    </row>
    <row r="21" spans="2:14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2191465.8199999998</v>
      </c>
      <c r="G21" s="1">
        <f>Details2!G169</f>
        <v>1625913.15</v>
      </c>
      <c r="H21" s="1">
        <f>Details2!H169</f>
        <v>1332529.6399999999</v>
      </c>
      <c r="I21" s="1">
        <f>Details2!I169</f>
        <v>1122963.32</v>
      </c>
      <c r="J21" s="1">
        <f>Details2!J169</f>
        <v>965356.76</v>
      </c>
      <c r="K21" s="1">
        <f>Details2!K169</f>
        <v>803598.39</v>
      </c>
      <c r="M21" t="str">
        <f t="shared" si="0"/>
        <v xml:space="preserve"> </v>
      </c>
    </row>
    <row r="22" spans="2:14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838083.95</v>
      </c>
      <c r="G22" s="1">
        <f>Details2!G170</f>
        <v>681880.3</v>
      </c>
      <c r="H22" s="1">
        <f>Details2!H170</f>
        <v>539678.6</v>
      </c>
      <c r="I22" s="1">
        <f>Details2!I170</f>
        <v>503571.64</v>
      </c>
      <c r="J22" s="1">
        <f>Details2!J170</f>
        <v>401412.9</v>
      </c>
      <c r="K22" s="1">
        <f>Details2!K170</f>
        <v>362025.39</v>
      </c>
      <c r="M22" t="str">
        <f t="shared" si="0"/>
        <v xml:space="preserve"> </v>
      </c>
    </row>
    <row r="23" spans="2:14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2066440.22</v>
      </c>
      <c r="G23" s="1">
        <f>Details2!G171</f>
        <v>2335554.1800000002</v>
      </c>
      <c r="H23" s="1">
        <f>Details2!H171</f>
        <v>1681516.12</v>
      </c>
      <c r="I23" s="1">
        <f>Details2!I171</f>
        <v>1651755.5</v>
      </c>
      <c r="J23" s="1">
        <f>Details2!J171</f>
        <v>1482066.65</v>
      </c>
      <c r="K23" s="1">
        <f>Details2!K171</f>
        <v>1205467.01</v>
      </c>
      <c r="M23" t="str">
        <f t="shared" si="0"/>
        <v xml:space="preserve"> </v>
      </c>
      <c r="N23" t="s">
        <v>297</v>
      </c>
    </row>
    <row r="24" spans="2:14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1148909.21</v>
      </c>
      <c r="G24" s="1">
        <f>Details2!G172</f>
        <v>977139.13</v>
      </c>
      <c r="H24" s="1">
        <f>Details2!H172</f>
        <v>997434.69</v>
      </c>
      <c r="I24" s="1">
        <f>Details2!I172</f>
        <v>594116.86</v>
      </c>
      <c r="J24" s="1">
        <f>Details2!J172</f>
        <v>441901.16</v>
      </c>
      <c r="K24" s="1">
        <f>Details2!K172</f>
        <v>521259.4</v>
      </c>
      <c r="M24" t="str">
        <f t="shared" si="0"/>
        <v xml:space="preserve"> </v>
      </c>
    </row>
    <row r="25" spans="2:14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1804371.15</v>
      </c>
      <c r="G25" s="1">
        <f>Details2!G173</f>
        <v>1599386.12</v>
      </c>
      <c r="H25" s="1">
        <f>Details2!H173</f>
        <v>1023104.94</v>
      </c>
      <c r="I25" s="1">
        <f>Details2!I173</f>
        <v>920292.56</v>
      </c>
      <c r="J25" s="1">
        <f>Details2!J173</f>
        <v>1009553.5</v>
      </c>
      <c r="K25" s="1">
        <f>Details2!K173</f>
        <v>735259.99</v>
      </c>
      <c r="M25" t="str">
        <f t="shared" si="0"/>
        <v xml:space="preserve"> </v>
      </c>
      <c r="N25" t="s">
        <v>297</v>
      </c>
    </row>
    <row r="26" spans="2:14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3108003.14</v>
      </c>
      <c r="G26" s="1">
        <f>Details2!G174</f>
        <v>2684873.1</v>
      </c>
      <c r="H26" s="1">
        <f>Details2!H174</f>
        <v>2550835.37</v>
      </c>
      <c r="I26" s="1">
        <f>Details2!I174</f>
        <v>2001332.27</v>
      </c>
      <c r="J26" s="1">
        <f>Details2!J174</f>
        <v>1933623.87</v>
      </c>
      <c r="K26" s="1">
        <f>Details2!K174</f>
        <v>1909149.25</v>
      </c>
      <c r="M26" t="str">
        <f t="shared" si="0"/>
        <v xml:space="preserve"> </v>
      </c>
    </row>
    <row r="27" spans="2:14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3365864.96</v>
      </c>
      <c r="G27" s="1">
        <f>Details2!G175</f>
        <v>3313526.43</v>
      </c>
      <c r="H27" s="1">
        <f>Details2!H175</f>
        <v>2462112.4900000002</v>
      </c>
      <c r="I27" s="1">
        <f>Details2!I175</f>
        <v>2229560.85</v>
      </c>
      <c r="J27" s="1">
        <f>Details2!J175</f>
        <v>2167160.9900000002</v>
      </c>
      <c r="K27" s="1">
        <f>Details2!K175</f>
        <v>2041659.68</v>
      </c>
      <c r="M27" t="str">
        <f t="shared" si="0"/>
        <v xml:space="preserve"> </v>
      </c>
    </row>
    <row r="28" spans="2:14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578008.25</v>
      </c>
      <c r="G28" s="1">
        <f>Details2!G176</f>
        <v>485929.04</v>
      </c>
      <c r="H28" s="1">
        <f>Details2!H176</f>
        <v>358130.61</v>
      </c>
      <c r="I28" s="1">
        <f>Details2!I176</f>
        <v>326174.95</v>
      </c>
      <c r="J28" s="1">
        <f>Details2!J176</f>
        <v>312860.32</v>
      </c>
      <c r="K28" s="1">
        <f>Details2!K176</f>
        <v>193632.85</v>
      </c>
      <c r="M28" t="str">
        <f t="shared" si="0"/>
        <v xml:space="preserve"> </v>
      </c>
    </row>
    <row r="29" spans="2:14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374768.22</v>
      </c>
      <c r="G29" s="1">
        <f>Details2!G177</f>
        <v>325931.75</v>
      </c>
      <c r="H29" s="1">
        <f>Details2!H177</f>
        <v>322596.07</v>
      </c>
      <c r="I29" s="1">
        <f>Details2!I177</f>
        <v>272043.15000000002</v>
      </c>
      <c r="J29" s="1">
        <f>Details2!J177</f>
        <v>213695.88</v>
      </c>
      <c r="K29" s="1">
        <f>Details2!K177</f>
        <v>138771.65</v>
      </c>
      <c r="M29" t="str">
        <f t="shared" si="0"/>
        <v xml:space="preserve"> </v>
      </c>
      <c r="N29" t="s">
        <v>297</v>
      </c>
    </row>
    <row r="30" spans="2:14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529217.31000000006</v>
      </c>
      <c r="G30" s="1">
        <f>Details2!G178</f>
        <v>367765.74</v>
      </c>
      <c r="H30" s="1">
        <f>Details2!H178</f>
        <v>247044.79</v>
      </c>
      <c r="I30" s="1">
        <f>Details2!I178</f>
        <v>226515.26</v>
      </c>
      <c r="J30" s="1">
        <f>Details2!J178</f>
        <v>179425.79</v>
      </c>
      <c r="K30" s="1">
        <f>Details2!K178</f>
        <v>142628.69</v>
      </c>
      <c r="M30" t="str">
        <f t="shared" si="0"/>
        <v xml:space="preserve"> </v>
      </c>
    </row>
    <row r="31" spans="2:14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2497701.0099999998</v>
      </c>
      <c r="G31" s="1">
        <f>Details2!G179</f>
        <v>2247252.73</v>
      </c>
      <c r="H31" s="1">
        <f>Details2!H179</f>
        <v>2234350.27</v>
      </c>
      <c r="I31" s="1">
        <f>Details2!I179</f>
        <v>1679502.88</v>
      </c>
      <c r="J31" s="1">
        <f>Details2!J179</f>
        <v>1325527.22</v>
      </c>
      <c r="K31" s="1">
        <f>Details2!K179</f>
        <v>1103881.6499999999</v>
      </c>
      <c r="M31" t="str">
        <f t="shared" si="0"/>
        <v xml:space="preserve"> </v>
      </c>
    </row>
    <row r="32" spans="2:14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1837969.01</v>
      </c>
      <c r="G32" s="1">
        <f>Details2!G180</f>
        <v>1523889.19</v>
      </c>
      <c r="H32" s="1">
        <f>Details2!H180</f>
        <v>1761297.83</v>
      </c>
      <c r="I32" s="1">
        <f>Details2!I180</f>
        <v>1735174.59</v>
      </c>
      <c r="J32" s="1">
        <f>Details2!J180</f>
        <v>1774098.77</v>
      </c>
      <c r="K32" s="1">
        <f>Details2!K180</f>
        <v>1824232.66</v>
      </c>
      <c r="M32" t="str">
        <f t="shared" si="0"/>
        <v xml:space="preserve"> </v>
      </c>
    </row>
    <row r="33" spans="2:14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910509.19</v>
      </c>
      <c r="G33" s="1">
        <f>Details2!G181</f>
        <v>564084.28</v>
      </c>
      <c r="H33" s="1">
        <f>Details2!H181</f>
        <v>415987.09</v>
      </c>
      <c r="I33" s="1">
        <f>Details2!I181</f>
        <v>297164.59000000003</v>
      </c>
      <c r="J33" s="1">
        <f>Details2!J181</f>
        <v>293478.81</v>
      </c>
      <c r="K33" s="1">
        <f>Details2!K181</f>
        <v>263866.40000000002</v>
      </c>
      <c r="M33" t="str">
        <f t="shared" si="0"/>
        <v xml:space="preserve"> </v>
      </c>
      <c r="N33" t="s">
        <v>297</v>
      </c>
    </row>
    <row r="34" spans="2:14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346580.43</v>
      </c>
      <c r="G34" s="1">
        <f>Details2!G182</f>
        <v>332895.53000000003</v>
      </c>
      <c r="H34" s="1">
        <f>Details2!H182</f>
        <v>195949.36</v>
      </c>
      <c r="I34" s="1">
        <f>Details2!I182</f>
        <v>182096.52</v>
      </c>
      <c r="J34" s="1">
        <f>Details2!J182</f>
        <v>127581.17</v>
      </c>
      <c r="K34" s="1">
        <f>Details2!K182</f>
        <v>155762.65</v>
      </c>
      <c r="M34" t="str">
        <f t="shared" si="0"/>
        <v xml:space="preserve"> </v>
      </c>
    </row>
    <row r="35" spans="2:14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218819.86</v>
      </c>
      <c r="G35" s="1">
        <f>Details2!G183</f>
        <v>239306.28</v>
      </c>
      <c r="H35" s="1">
        <f>Details2!H183</f>
        <v>167562.18</v>
      </c>
      <c r="I35" s="1">
        <f>Details2!I183</f>
        <v>173846.37</v>
      </c>
      <c r="J35" s="1">
        <f>Details2!J183</f>
        <v>146084.72</v>
      </c>
      <c r="K35" s="1">
        <f>Details2!K183</f>
        <v>142230.88</v>
      </c>
      <c r="M35" t="str">
        <f t="shared" si="0"/>
        <v xml:space="preserve"> </v>
      </c>
    </row>
    <row r="36" spans="2:14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965445.49</v>
      </c>
      <c r="G36" s="1">
        <f>Details2!G184</f>
        <v>1123534.03</v>
      </c>
      <c r="H36" s="1">
        <f>Details2!H184</f>
        <v>884832.17</v>
      </c>
      <c r="I36" s="1">
        <f>Details2!I184</f>
        <v>646375.36</v>
      </c>
      <c r="J36" s="1">
        <f>Details2!J184</f>
        <v>577879.42000000004</v>
      </c>
      <c r="K36" s="1">
        <f>Details2!K184</f>
        <v>362939.8</v>
      </c>
      <c r="M36" t="str">
        <f t="shared" si="0"/>
        <v xml:space="preserve"> </v>
      </c>
    </row>
    <row r="37" spans="2:14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368115.07</v>
      </c>
      <c r="G37" s="1">
        <f>Details2!G185</f>
        <v>303648.53999999998</v>
      </c>
      <c r="H37" s="1">
        <f>Details2!H185</f>
        <v>222082.97</v>
      </c>
      <c r="I37" s="1">
        <f>Details2!I185</f>
        <v>196314.01</v>
      </c>
      <c r="J37" s="1">
        <f>Details2!J185</f>
        <v>172272.84</v>
      </c>
      <c r="K37" s="1">
        <f>Details2!K185</f>
        <v>120545.65</v>
      </c>
      <c r="M37" t="str">
        <f t="shared" si="0"/>
        <v xml:space="preserve"> </v>
      </c>
    </row>
    <row r="38" spans="2:14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348170.46</v>
      </c>
      <c r="G38" s="1">
        <f>Details2!G186</f>
        <v>275245.32</v>
      </c>
      <c r="H38" s="1">
        <f>Details2!H186</f>
        <v>229252.31</v>
      </c>
      <c r="I38" s="1">
        <f>Details2!I186</f>
        <v>193652.23</v>
      </c>
      <c r="J38" s="1">
        <f>Details2!J186</f>
        <v>214685.22</v>
      </c>
      <c r="K38" s="1">
        <f>Details2!K186</f>
        <v>149823.57999999999</v>
      </c>
      <c r="M38" t="str">
        <f t="shared" si="0"/>
        <v xml:space="preserve"> </v>
      </c>
    </row>
    <row r="39" spans="2:14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7849477.71</v>
      </c>
      <c r="G39" s="1">
        <f>Details2!G187</f>
        <v>6568483.8200000003</v>
      </c>
      <c r="H39" s="1">
        <f>Details2!H187</f>
        <v>7727526.6500000004</v>
      </c>
      <c r="I39" s="1">
        <f>Details2!I187</f>
        <v>4980739.47</v>
      </c>
      <c r="J39" s="1">
        <f>Details2!J187</f>
        <v>3767111.53</v>
      </c>
      <c r="K39" s="1">
        <f>Details2!K187</f>
        <v>3676959.14</v>
      </c>
      <c r="M39" t="str">
        <f t="shared" si="0"/>
        <v xml:space="preserve"> </v>
      </c>
    </row>
    <row r="40" spans="2:14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4248988.21</v>
      </c>
      <c r="G40" s="1">
        <f>Details2!G188</f>
        <v>2790016.62</v>
      </c>
      <c r="H40" s="1">
        <f>Details2!H188</f>
        <v>2009883.78</v>
      </c>
      <c r="I40" s="1">
        <f>Details2!I188</f>
        <v>1492117.82</v>
      </c>
      <c r="J40" s="1">
        <f>Details2!J188</f>
        <v>1327303.3700000001</v>
      </c>
      <c r="K40" s="1">
        <f>Details2!K188</f>
        <v>1179974.8899999999</v>
      </c>
      <c r="M40" t="str">
        <f t="shared" si="0"/>
        <v xml:space="preserve"> </v>
      </c>
      <c r="N40" t="s">
        <v>297</v>
      </c>
    </row>
    <row r="41" spans="2:14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277628.32</v>
      </c>
      <c r="G41" s="1">
        <f>Details2!G189</f>
        <v>251912.09</v>
      </c>
      <c r="H41" s="1">
        <f>Details2!H189</f>
        <v>253098.6</v>
      </c>
      <c r="I41" s="1">
        <f>Details2!I189</f>
        <v>181935.59</v>
      </c>
      <c r="J41" s="1">
        <f>Details2!J189</f>
        <v>181619.39</v>
      </c>
      <c r="K41" s="1">
        <f>Details2!K189</f>
        <v>169362.15</v>
      </c>
      <c r="M41" t="str">
        <f t="shared" si="0"/>
        <v xml:space="preserve"> </v>
      </c>
      <c r="N41" t="s">
        <v>297</v>
      </c>
    </row>
    <row r="42" spans="2:14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934087.16</v>
      </c>
      <c r="G42" s="1">
        <f>Details2!G190</f>
        <v>1204460.79</v>
      </c>
      <c r="H42" s="1">
        <f>Details2!H190</f>
        <v>1004827.33</v>
      </c>
      <c r="I42" s="1">
        <f>Details2!I190</f>
        <v>839863.08</v>
      </c>
      <c r="J42" s="1">
        <f>Details2!J190</f>
        <v>816619.56</v>
      </c>
      <c r="K42" s="1">
        <f>Details2!K190</f>
        <v>534611.30000000005</v>
      </c>
      <c r="M42" t="str">
        <f t="shared" si="0"/>
        <v xml:space="preserve"> </v>
      </c>
      <c r="N42" t="s">
        <v>297</v>
      </c>
    </row>
    <row r="43" spans="2:14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490462.51</v>
      </c>
      <c r="G43" s="1">
        <f>Details2!G191</f>
        <v>507799.94</v>
      </c>
      <c r="H43" s="1">
        <f>Details2!H191</f>
        <v>436861.91</v>
      </c>
      <c r="I43" s="1">
        <f>Details2!I191</f>
        <v>376331.29</v>
      </c>
      <c r="J43" s="1">
        <f>Details2!J191</f>
        <v>281408.93</v>
      </c>
      <c r="K43" s="1">
        <f>Details2!K191</f>
        <v>229017.93</v>
      </c>
      <c r="M43" t="str">
        <f t="shared" si="0"/>
        <v xml:space="preserve"> </v>
      </c>
      <c r="N43" t="s">
        <v>297</v>
      </c>
    </row>
    <row r="44" spans="2:14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726057.88</v>
      </c>
      <c r="G44" s="1">
        <f>Details2!G192</f>
        <v>618892.86</v>
      </c>
      <c r="H44" s="1">
        <f>Details2!H192</f>
        <v>429546.38</v>
      </c>
      <c r="I44" s="1">
        <f>Details2!I192</f>
        <v>367942.26</v>
      </c>
      <c r="J44" s="1">
        <f>Details2!J192</f>
        <v>297005.94</v>
      </c>
      <c r="K44" s="1">
        <f>Details2!K192</f>
        <v>230533.24</v>
      </c>
      <c r="M44" t="str">
        <f t="shared" si="0"/>
        <v xml:space="preserve"> </v>
      </c>
    </row>
    <row r="45" spans="2:14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1430213.89</v>
      </c>
      <c r="G45" s="1">
        <f>Details2!G193</f>
        <v>1083547.69</v>
      </c>
      <c r="H45" s="1">
        <f>Details2!H193</f>
        <v>864260.31</v>
      </c>
      <c r="I45" s="1">
        <f>Details2!I193</f>
        <v>801634.67</v>
      </c>
      <c r="J45" s="1">
        <f>Details2!J193</f>
        <v>651933.14</v>
      </c>
      <c r="K45" s="1">
        <f>Details2!K193</f>
        <v>557001.42000000004</v>
      </c>
      <c r="M45" t="str">
        <f t="shared" si="0"/>
        <v xml:space="preserve"> </v>
      </c>
    </row>
    <row r="46" spans="2:14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224610.76</v>
      </c>
      <c r="G46" s="1">
        <f>Details2!G194</f>
        <v>190133.45</v>
      </c>
      <c r="H46" s="1">
        <f>Details2!H194</f>
        <v>119806.96</v>
      </c>
      <c r="I46" s="1">
        <f>Details2!I194</f>
        <v>194689.64</v>
      </c>
      <c r="J46" s="1">
        <f>Details2!J194</f>
        <v>82075.55</v>
      </c>
      <c r="K46" s="1">
        <f>Details2!K194</f>
        <v>67608.75</v>
      </c>
      <c r="M46" t="str">
        <f t="shared" si="0"/>
        <v>review</v>
      </c>
    </row>
    <row r="47" spans="2:14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6146379.2699999996</v>
      </c>
      <c r="G47" s="1">
        <f>Details2!G195</f>
        <v>4766894.18</v>
      </c>
      <c r="H47" s="1">
        <f>Details2!H195</f>
        <v>6048825.21</v>
      </c>
      <c r="I47" s="1">
        <f>Details2!I195</f>
        <v>4464052.62</v>
      </c>
      <c r="J47" s="1">
        <f>Details2!J195</f>
        <v>3679895.96</v>
      </c>
      <c r="K47" s="1">
        <f>Details2!K195</f>
        <v>3601754.72</v>
      </c>
      <c r="M47" t="str">
        <f t="shared" si="0"/>
        <v xml:space="preserve"> </v>
      </c>
    </row>
    <row r="48" spans="2:14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3441072.38</v>
      </c>
      <c r="G48" s="1">
        <f>Details2!G196</f>
        <v>2738237.96</v>
      </c>
      <c r="H48" s="1">
        <f>Details2!H196</f>
        <v>1993936.67</v>
      </c>
      <c r="I48" s="1">
        <f>Details2!I196</f>
        <v>1815455.54</v>
      </c>
      <c r="J48" s="1">
        <f>Details2!J196</f>
        <v>1289523.6399999999</v>
      </c>
      <c r="K48" s="1">
        <f>Details2!K196</f>
        <v>1299898.8799999999</v>
      </c>
      <c r="M48" t="str">
        <f t="shared" si="0"/>
        <v xml:space="preserve"> </v>
      </c>
    </row>
    <row r="49" spans="2:14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2114714.3199999998</v>
      </c>
      <c r="G49" s="1">
        <f>Details2!G197</f>
        <v>1953471.68</v>
      </c>
      <c r="H49" s="1">
        <f>Details2!H197</f>
        <v>1466581.34</v>
      </c>
      <c r="I49" s="1">
        <f>Details2!I197</f>
        <v>1222102.83</v>
      </c>
      <c r="J49" s="1">
        <f>Details2!J197</f>
        <v>1272182.3400000001</v>
      </c>
      <c r="K49" s="1">
        <f>Details2!K197</f>
        <v>903693.16</v>
      </c>
      <c r="M49" t="str">
        <f t="shared" si="0"/>
        <v xml:space="preserve"> </v>
      </c>
    </row>
    <row r="50" spans="2:14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1083717.95</v>
      </c>
      <c r="G50" s="1">
        <f>Details2!G198</f>
        <v>800589.38</v>
      </c>
      <c r="H50" s="1">
        <f>Details2!H198</f>
        <v>685614.73</v>
      </c>
      <c r="I50" s="1">
        <f>Details2!I198</f>
        <v>518245.25</v>
      </c>
      <c r="J50" s="1">
        <f>Details2!J198</f>
        <v>458505.63</v>
      </c>
      <c r="K50" s="1">
        <f>Details2!K198</f>
        <v>383099.54</v>
      </c>
      <c r="M50" t="str">
        <f t="shared" si="0"/>
        <v xml:space="preserve"> </v>
      </c>
    </row>
    <row r="51" spans="2:14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656750.26</v>
      </c>
      <c r="G51" s="1">
        <f>Details2!G199</f>
        <v>679428.16</v>
      </c>
      <c r="H51" s="1">
        <f>Details2!H199</f>
        <v>511186.73</v>
      </c>
      <c r="I51" s="1">
        <f>Details2!I199</f>
        <v>431618.75</v>
      </c>
      <c r="J51" s="1">
        <f>Details2!J199</f>
        <v>394231.15</v>
      </c>
      <c r="K51" s="1">
        <f>Details2!K199</f>
        <v>319420.31</v>
      </c>
    </row>
    <row r="52" spans="2:14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153420.14000000001</v>
      </c>
      <c r="G52" s="1">
        <f>Details2!G200</f>
        <v>89866.59</v>
      </c>
      <c r="H52" s="1">
        <f>Details2!H200</f>
        <v>103113.51</v>
      </c>
      <c r="I52" s="1">
        <f>Details2!I200</f>
        <v>78946.97</v>
      </c>
      <c r="J52" s="1">
        <f>Details2!J200</f>
        <v>53290.75</v>
      </c>
      <c r="K52" s="1">
        <f>Details2!K200</f>
        <v>56618.69</v>
      </c>
      <c r="M52" t="str">
        <f t="shared" si="0"/>
        <v xml:space="preserve"> </v>
      </c>
    </row>
    <row r="53" spans="2:14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745102.7</v>
      </c>
      <c r="G53" s="1">
        <f>Details2!G201</f>
        <v>485950.22</v>
      </c>
      <c r="H53" s="1">
        <f>Details2!H201</f>
        <v>386052.77</v>
      </c>
      <c r="I53" s="1">
        <f>Details2!I201</f>
        <v>342286.37</v>
      </c>
      <c r="J53" s="1">
        <f>Details2!J201</f>
        <v>261740.71</v>
      </c>
      <c r="K53" s="1">
        <f>Details2!K201</f>
        <v>178914.52</v>
      </c>
      <c r="M53" t="str">
        <f t="shared" si="0"/>
        <v xml:space="preserve"> </v>
      </c>
    </row>
    <row r="54" spans="2:14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4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1226497.46</v>
      </c>
      <c r="G55" s="1">
        <f>Details2!G203</f>
        <v>872241.48</v>
      </c>
      <c r="H55" s="1">
        <f>Details2!H203</f>
        <v>652917.47</v>
      </c>
      <c r="I55" s="1">
        <f>Details2!I203</f>
        <v>777681.77</v>
      </c>
      <c r="J55" s="1">
        <f>Details2!J203</f>
        <v>624874.59</v>
      </c>
      <c r="K55" s="1">
        <f>Details2!K203</f>
        <v>580489.92000000004</v>
      </c>
    </row>
    <row r="56" spans="2:14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586075.63</v>
      </c>
      <c r="G56" s="1">
        <f>Details2!G204</f>
        <v>15632.72</v>
      </c>
      <c r="H56" s="1">
        <f>Details2!H204</f>
        <v>277824.53999999998</v>
      </c>
      <c r="I56" s="1">
        <f>Details2!I204</f>
        <v>253608</v>
      </c>
      <c r="J56" s="1">
        <f>Details2!J204</f>
        <v>174560.36</v>
      </c>
      <c r="K56" s="1">
        <f>Details2!K204</f>
        <v>219107.28</v>
      </c>
      <c r="M56" t="str">
        <f t="shared" si="0"/>
        <v xml:space="preserve"> </v>
      </c>
      <c r="N56" t="s">
        <v>297</v>
      </c>
    </row>
    <row r="57" spans="2:14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914391.81</v>
      </c>
      <c r="G57" s="1">
        <f>Details2!G205</f>
        <v>613661.30000000005</v>
      </c>
      <c r="H57" s="1">
        <f>Details2!H205</f>
        <v>445258.05</v>
      </c>
      <c r="I57" s="1">
        <f>Details2!I205</f>
        <v>263278.55</v>
      </c>
      <c r="J57" s="1">
        <f>Details2!J205</f>
        <v>231157.72</v>
      </c>
      <c r="K57" s="1">
        <f>Details2!K205</f>
        <v>195885.06</v>
      </c>
      <c r="M57" t="str">
        <f t="shared" si="0"/>
        <v xml:space="preserve"> </v>
      </c>
    </row>
    <row r="58" spans="2:14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1721242.46</v>
      </c>
      <c r="G58" s="1">
        <f>Details2!G206</f>
        <v>1483941.66</v>
      </c>
      <c r="H58" s="1">
        <f>Details2!H206</f>
        <v>1346568.03</v>
      </c>
      <c r="I58" s="1">
        <f>Details2!I206</f>
        <v>997325.17</v>
      </c>
      <c r="J58" s="1">
        <f>Details2!J206</f>
        <v>596916.43999999994</v>
      </c>
      <c r="K58" s="1">
        <f>Details2!K206</f>
        <v>648428.71</v>
      </c>
      <c r="M58" t="str">
        <f t="shared" si="0"/>
        <v xml:space="preserve"> </v>
      </c>
    </row>
    <row r="59" spans="2:14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115887.99</v>
      </c>
      <c r="G59" s="1">
        <f>Details2!G207</f>
        <v>92959</v>
      </c>
      <c r="H59" s="1">
        <f>Details2!H207</f>
        <v>3609.89</v>
      </c>
      <c r="I59" s="1">
        <f>Details2!I207</f>
        <v>330.49</v>
      </c>
      <c r="J59" s="1" t="str">
        <f>Details2!J207</f>
        <v>NULL</v>
      </c>
      <c r="K59" s="1" t="str">
        <f>Details2!K207</f>
        <v>NULL</v>
      </c>
      <c r="M59" t="str">
        <f t="shared" si="0"/>
        <v>review</v>
      </c>
      <c r="N59" t="s">
        <v>297</v>
      </c>
    </row>
    <row r="60" spans="2:14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368037.98</v>
      </c>
      <c r="G60" s="1">
        <f>Details2!G208</f>
        <v>329251.25</v>
      </c>
      <c r="H60" s="1">
        <f>Details2!H208</f>
        <v>260895.09</v>
      </c>
      <c r="I60" s="1">
        <f>Details2!I208</f>
        <v>189573.69</v>
      </c>
      <c r="J60" s="1">
        <f>Details2!J208</f>
        <v>139731.98000000001</v>
      </c>
      <c r="K60" s="1">
        <f>Details2!K208</f>
        <v>154579.22</v>
      </c>
      <c r="M60" t="str">
        <f t="shared" si="0"/>
        <v xml:space="preserve"> </v>
      </c>
    </row>
    <row r="61" spans="2:14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938566.39</v>
      </c>
      <c r="G61" s="1">
        <f>Details2!G209</f>
        <v>690198.77</v>
      </c>
      <c r="H61" s="1">
        <f>Details2!H209</f>
        <v>516161.21</v>
      </c>
      <c r="I61" s="1">
        <f>Details2!I209</f>
        <v>490613.61</v>
      </c>
      <c r="J61" s="1">
        <f>Details2!J209</f>
        <v>414356.15</v>
      </c>
      <c r="K61" s="1">
        <f>Details2!K209</f>
        <v>315626.42</v>
      </c>
      <c r="M61" t="str">
        <f t="shared" si="0"/>
        <v xml:space="preserve"> </v>
      </c>
    </row>
    <row r="62" spans="2:14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  <c r="M62" t="e">
        <f t="shared" si="0"/>
        <v>#VALUE!</v>
      </c>
    </row>
    <row r="63" spans="2:14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382154.95</v>
      </c>
      <c r="G63" s="1">
        <f>Details2!G211</f>
        <v>336422.66</v>
      </c>
      <c r="H63" s="1">
        <f>Details2!H211</f>
        <v>383631.62</v>
      </c>
      <c r="I63" s="1">
        <f>Details2!I211</f>
        <v>355258.03</v>
      </c>
      <c r="J63" s="1">
        <f>Details2!J211</f>
        <v>260361.56</v>
      </c>
      <c r="K63" s="1">
        <f>Details2!K211</f>
        <v>203174.39</v>
      </c>
      <c r="M63" t="str">
        <f t="shared" si="0"/>
        <v xml:space="preserve"> </v>
      </c>
    </row>
    <row r="64" spans="2:14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863301.68</v>
      </c>
      <c r="G65" s="1">
        <f>Details2!G213</f>
        <v>901373.28</v>
      </c>
      <c r="H65" s="1">
        <f>Details2!H213</f>
        <v>970448.02</v>
      </c>
      <c r="I65" s="1">
        <f>Details2!I213</f>
        <v>839547.27</v>
      </c>
      <c r="J65" s="1">
        <f>Details2!J213</f>
        <v>485186.72</v>
      </c>
      <c r="K65" s="1">
        <f>Details2!K213</f>
        <v>453678.69</v>
      </c>
      <c r="M65" t="str">
        <f t="shared" si="0"/>
        <v xml:space="preserve"> 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  <c r="M66" t="e">
        <f t="shared" si="0"/>
        <v>#VALUE!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219708.74</v>
      </c>
      <c r="G67" s="1">
        <f>Details2!G215</f>
        <v>223793.39</v>
      </c>
      <c r="H67" s="1">
        <f>Details2!H215</f>
        <v>206708.63</v>
      </c>
      <c r="I67" s="1">
        <f>Details2!I215</f>
        <v>224243.73</v>
      </c>
      <c r="J67" s="1">
        <f>Details2!J215</f>
        <v>205663.48</v>
      </c>
      <c r="K67" s="1">
        <f>Details2!K215</f>
        <v>191023.77</v>
      </c>
      <c r="M67" t="str">
        <f t="shared" si="0"/>
        <v xml:space="preserve"> 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285625.46999999997</v>
      </c>
      <c r="G68" s="1">
        <f>Details2!G216</f>
        <v>266575.78000000003</v>
      </c>
      <c r="H68" s="1">
        <f>Details2!H216</f>
        <v>224341.03</v>
      </c>
      <c r="I68" s="1">
        <f>Details2!I216</f>
        <v>263713.90000000002</v>
      </c>
      <c r="J68" s="1">
        <f>Details2!J216</f>
        <v>281389.8</v>
      </c>
      <c r="K68" s="1">
        <f>Details2!K216</f>
        <v>245570.92</v>
      </c>
      <c r="M68" t="str">
        <f t="shared" si="0"/>
        <v xml:space="preserve"> 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1802899.52</v>
      </c>
      <c r="G69" s="1">
        <f>Details2!G217</f>
        <v>1346641.54</v>
      </c>
      <c r="H69" s="1">
        <f>Details2!H217</f>
        <v>933909.28</v>
      </c>
      <c r="I69" s="1">
        <f>Details2!I217</f>
        <v>761239.16</v>
      </c>
      <c r="J69" s="1">
        <f>Details2!J217</f>
        <v>594412.94999999995</v>
      </c>
      <c r="K69" s="1">
        <f>Details2!K217</f>
        <v>644956.44999999995</v>
      </c>
      <c r="M69" t="str">
        <f t="shared" si="0"/>
        <v xml:space="preserve"> 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4426286.24</v>
      </c>
      <c r="G71" s="1">
        <f>Details2!G219</f>
        <v>4762528.91</v>
      </c>
      <c r="H71" s="1">
        <f>Details2!H219</f>
        <v>4142376.36</v>
      </c>
      <c r="I71" s="1">
        <f>Details2!I219</f>
        <v>2514373.71</v>
      </c>
      <c r="J71" s="1">
        <f>Details2!J219</f>
        <v>2279447.42</v>
      </c>
      <c r="K71" s="1">
        <f>Details2!K219</f>
        <v>1204584.44</v>
      </c>
      <c r="L71" s="2"/>
      <c r="M71" t="str">
        <f t="shared" ref="M71:M133" si="1">IF(AND(J71*0.5 &lt;=K71, K71&lt;= J71*1.5)," ","review")</f>
        <v xml:space="preserve"> </v>
      </c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1936972.66</v>
      </c>
      <c r="G73" s="1">
        <f>Details2!G221</f>
        <v>1685481.51</v>
      </c>
      <c r="H73" s="1">
        <f>Details2!H221</f>
        <v>1998326.52</v>
      </c>
      <c r="I73" s="1">
        <f>Details2!I221</f>
        <v>1816980.49</v>
      </c>
      <c r="J73" s="1">
        <f>Details2!J221</f>
        <v>1823006.72</v>
      </c>
      <c r="K73" s="1">
        <f>Details2!K221</f>
        <v>1700777.58</v>
      </c>
      <c r="L73" s="21"/>
      <c r="M73" t="str">
        <f t="shared" si="1"/>
        <v xml:space="preserve"> </v>
      </c>
      <c r="N73" t="s">
        <v>297</v>
      </c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1978697.71</v>
      </c>
      <c r="G74" s="1">
        <f>Details2!G222</f>
        <v>2387326.67</v>
      </c>
      <c r="H74" s="1">
        <f>Details2!H222</f>
        <v>1632774.52</v>
      </c>
      <c r="I74" s="1">
        <f>Details2!I222</f>
        <v>1587733.54</v>
      </c>
      <c r="J74" s="1">
        <f>Details2!J222</f>
        <v>1690110.26</v>
      </c>
      <c r="K74" s="1">
        <f>Details2!K222</f>
        <v>1257148.32</v>
      </c>
      <c r="L74" s="2"/>
      <c r="M74" t="str">
        <f t="shared" si="1"/>
        <v xml:space="preserve"> </v>
      </c>
      <c r="N74" t="s">
        <v>297</v>
      </c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768025.16</v>
      </c>
      <c r="G75" s="1">
        <f>Details2!G223</f>
        <v>544127.93999999994</v>
      </c>
      <c r="H75" s="1">
        <f>Details2!H223</f>
        <v>435073.28000000003</v>
      </c>
      <c r="I75" s="1">
        <f>Details2!I223</f>
        <v>374874.94</v>
      </c>
      <c r="J75" s="1">
        <f>Details2!J223</f>
        <v>426494.96</v>
      </c>
      <c r="K75" s="1">
        <f>Details2!K223</f>
        <v>338702.37</v>
      </c>
      <c r="L75" s="2"/>
      <c r="M75" t="str">
        <f t="shared" si="1"/>
        <v xml:space="preserve"> </v>
      </c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979087.42</v>
      </c>
      <c r="G76" s="1">
        <f>Details2!G224</f>
        <v>917722.55</v>
      </c>
      <c r="H76" s="1">
        <f>Details2!H224</f>
        <v>1037821.82</v>
      </c>
      <c r="I76" s="1">
        <f>Details2!I224</f>
        <v>975480.95</v>
      </c>
      <c r="J76" s="1">
        <f>Details2!J224</f>
        <v>950432.74</v>
      </c>
      <c r="K76" s="1">
        <f>Details2!K224</f>
        <v>593905.99</v>
      </c>
      <c r="L76" s="2"/>
      <c r="M76" t="str">
        <f t="shared" si="1"/>
        <v xml:space="preserve"> </v>
      </c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4407388.24</v>
      </c>
      <c r="G77" s="1">
        <f>Details2!G225</f>
        <v>3913632.03</v>
      </c>
      <c r="H77" s="1">
        <f>Details2!H225</f>
        <v>5114286.72</v>
      </c>
      <c r="I77" s="1">
        <f>Details2!I225</f>
        <v>1125608.82</v>
      </c>
      <c r="J77" s="1">
        <f>Details2!J225</f>
        <v>44910.9</v>
      </c>
      <c r="K77" s="1" t="str">
        <f>Details2!K225</f>
        <v>NULL</v>
      </c>
      <c r="L77" s="2"/>
      <c r="M77" t="str">
        <f t="shared" si="1"/>
        <v>review</v>
      </c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3777048.24</v>
      </c>
      <c r="G78" s="1">
        <f>Details2!G226</f>
        <v>3090374.58</v>
      </c>
      <c r="H78" s="1">
        <f>Details2!H226</f>
        <v>2279346.11</v>
      </c>
      <c r="I78" s="1">
        <f>Details2!I226</f>
        <v>1632052.25</v>
      </c>
      <c r="J78" s="1">
        <f>Details2!J226</f>
        <v>1586424.22</v>
      </c>
      <c r="K78" s="1">
        <f>Details2!K226</f>
        <v>1132571.94</v>
      </c>
      <c r="L78" s="2"/>
      <c r="M78" t="str">
        <f t="shared" si="1"/>
        <v xml:space="preserve"> </v>
      </c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1744836</v>
      </c>
      <c r="G79" s="1">
        <f>Details2!G227</f>
        <v>1417908.72</v>
      </c>
      <c r="H79" s="1">
        <f>Details2!H227</f>
        <v>1366944.51</v>
      </c>
      <c r="I79" s="1">
        <f>Details2!I227</f>
        <v>963107.58</v>
      </c>
      <c r="J79" s="1">
        <f>Details2!J227</f>
        <v>1036099.94</v>
      </c>
      <c r="K79" s="1">
        <f>Details2!K227</f>
        <v>749074.3</v>
      </c>
      <c r="L79" s="2"/>
      <c r="M79" t="str">
        <f t="shared" si="1"/>
        <v xml:space="preserve"> </v>
      </c>
      <c r="N79" s="6" t="s">
        <v>297</v>
      </c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2282782.4</v>
      </c>
      <c r="G80" s="1">
        <f>Details2!G228</f>
        <v>1954424.35</v>
      </c>
      <c r="H80" s="1">
        <f>Details2!H228</f>
        <v>1461298.53</v>
      </c>
      <c r="I80" s="1">
        <f>Details2!I228</f>
        <v>1386229.87</v>
      </c>
      <c r="J80" s="1">
        <f>Details2!J228</f>
        <v>942920.13</v>
      </c>
      <c r="K80" s="1">
        <f>Details2!K228</f>
        <v>673480.13</v>
      </c>
      <c r="M80" t="str">
        <f t="shared" si="1"/>
        <v xml:space="preserve"> 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3166213.98</v>
      </c>
      <c r="G81" s="1">
        <f>Details2!G229</f>
        <v>3736753.93</v>
      </c>
      <c r="H81" s="1">
        <f>Details2!H229</f>
        <v>2532241.2400000002</v>
      </c>
      <c r="I81" s="1">
        <f>Details2!I229</f>
        <v>2029622.12</v>
      </c>
      <c r="J81" s="1">
        <f>Details2!J229</f>
        <v>1694540.28</v>
      </c>
      <c r="K81" s="1">
        <f>Details2!K229</f>
        <v>2212385.0499999998</v>
      </c>
      <c r="M81" t="str">
        <f t="shared" si="1"/>
        <v xml:space="preserve"> 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921140.11</v>
      </c>
      <c r="G82" s="1">
        <f>Details2!G230</f>
        <v>872227.65</v>
      </c>
      <c r="H82" s="1">
        <f>Details2!H230</f>
        <v>744379.87</v>
      </c>
      <c r="I82" s="1">
        <f>Details2!I230</f>
        <v>695185.3</v>
      </c>
      <c r="J82" s="1">
        <f>Details2!J230</f>
        <v>615978.18000000005</v>
      </c>
      <c r="K82" s="1">
        <f>Details2!K230</f>
        <v>603054.84</v>
      </c>
      <c r="L82" s="9"/>
      <c r="M82" t="str">
        <f t="shared" si="1"/>
        <v xml:space="preserve"> </v>
      </c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587935.76</v>
      </c>
      <c r="G83" s="1">
        <f>Details2!G231</f>
        <v>560744.35</v>
      </c>
      <c r="H83" s="1">
        <f>Details2!H231</f>
        <v>329295.19</v>
      </c>
      <c r="I83" s="1">
        <f>Details2!I231</f>
        <v>238790</v>
      </c>
      <c r="J83" s="1">
        <f>Details2!J231</f>
        <v>181446.18</v>
      </c>
      <c r="K83" s="1">
        <f>Details2!K231</f>
        <v>141565.1</v>
      </c>
      <c r="L83" s="9"/>
      <c r="M83" t="str">
        <f t="shared" si="1"/>
        <v xml:space="preserve"> </v>
      </c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2299900.52</v>
      </c>
      <c r="G84" s="1">
        <f>Details2!G232</f>
        <v>1920332.63</v>
      </c>
      <c r="H84" s="1">
        <f>Details2!H232</f>
        <v>1249465.07</v>
      </c>
      <c r="I84" s="1">
        <f>Details2!I232</f>
        <v>1168930.25</v>
      </c>
      <c r="J84" s="1">
        <f>Details2!J232</f>
        <v>965396.44</v>
      </c>
      <c r="K84" s="1">
        <f>Details2!K232</f>
        <v>644379.5</v>
      </c>
      <c r="L84" s="9"/>
      <c r="M84" t="str">
        <f t="shared" si="1"/>
        <v xml:space="preserve"> </v>
      </c>
      <c r="N84" s="6" t="s">
        <v>297</v>
      </c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2010769.26</v>
      </c>
      <c r="G85" s="1">
        <f>Details2!G233</f>
        <v>1772881.89</v>
      </c>
      <c r="H85" s="1">
        <f>Details2!H233</f>
        <v>1344802.34</v>
      </c>
      <c r="I85" s="1">
        <f>Details2!I233</f>
        <v>1016964.59</v>
      </c>
      <c r="J85" s="1">
        <f>Details2!J233</f>
        <v>1300784.58</v>
      </c>
      <c r="K85" s="1">
        <f>Details2!K233</f>
        <v>1042224.67</v>
      </c>
      <c r="L85" s="9"/>
      <c r="M85" t="str">
        <f t="shared" si="1"/>
        <v xml:space="preserve"> </v>
      </c>
      <c r="N85" s="6" t="s">
        <v>297</v>
      </c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965239.59</v>
      </c>
      <c r="G86" s="1">
        <f>Details2!G234</f>
        <v>762941.03</v>
      </c>
      <c r="H86" s="1">
        <f>Details2!H234</f>
        <v>547821.56999999995</v>
      </c>
      <c r="I86" s="1">
        <f>Details2!I234</f>
        <v>381274.8</v>
      </c>
      <c r="J86" s="1">
        <f>Details2!J234</f>
        <v>353064.53</v>
      </c>
      <c r="K86" s="1">
        <f>Details2!K234</f>
        <v>243915.62</v>
      </c>
      <c r="M86" t="str">
        <f t="shared" si="1"/>
        <v xml:space="preserve"> 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2986935.14</v>
      </c>
      <c r="G87" s="1">
        <f>Details2!G235</f>
        <v>3324977.15</v>
      </c>
      <c r="H87" s="1">
        <f>Details2!H235</f>
        <v>3259537.67</v>
      </c>
      <c r="I87" s="1">
        <f>Details2!I235</f>
        <v>4706224.71</v>
      </c>
      <c r="J87" s="1">
        <f>Details2!J235</f>
        <v>4154381.64</v>
      </c>
      <c r="K87" s="1">
        <f>Details2!K235</f>
        <v>2677209.41</v>
      </c>
      <c r="L87" s="3"/>
      <c r="M87" t="str">
        <f t="shared" si="1"/>
        <v xml:space="preserve"> </v>
      </c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617095.62</v>
      </c>
      <c r="G88" s="1">
        <f>Details2!G236</f>
        <v>879094.34</v>
      </c>
      <c r="H88" s="1">
        <f>Details2!H236</f>
        <v>492347.27</v>
      </c>
      <c r="I88" s="1">
        <f>Details2!I236</f>
        <v>341338.76</v>
      </c>
      <c r="J88" s="1">
        <f>Details2!J236</f>
        <v>370629.92</v>
      </c>
      <c r="K88" s="1">
        <f>Details2!K236</f>
        <v>266877.39</v>
      </c>
      <c r="L88" s="3"/>
      <c r="M88" t="str">
        <f t="shared" si="1"/>
        <v xml:space="preserve"> </v>
      </c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>
        <f>Details2!F237</f>
        <v>657708.23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 t="s">
        <v>303</v>
      </c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588454.37</v>
      </c>
      <c r="G90" s="1">
        <f>Details2!G238</f>
        <v>1066248.75</v>
      </c>
      <c r="H90" s="1">
        <f>Details2!H238</f>
        <v>692862.99</v>
      </c>
      <c r="I90" s="1">
        <f>Details2!I238</f>
        <v>563290.39</v>
      </c>
      <c r="J90" s="1">
        <f>Details2!J238</f>
        <v>330729.45</v>
      </c>
      <c r="K90" s="1">
        <f>Details2!K238</f>
        <v>169415.94</v>
      </c>
      <c r="L90" s="3"/>
      <c r="M90" t="str">
        <f t="shared" si="1"/>
        <v xml:space="preserve"> </v>
      </c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4466863.0599999996</v>
      </c>
      <c r="G91" s="1">
        <f>Details2!G239</f>
        <v>4213924.2</v>
      </c>
      <c r="H91" s="1">
        <f>Details2!H239</f>
        <v>4466076.42</v>
      </c>
      <c r="I91" s="1">
        <f>Details2!I239</f>
        <v>2243145.56</v>
      </c>
      <c r="J91" s="1">
        <f>Details2!J239</f>
        <v>1935102</v>
      </c>
      <c r="K91" s="1">
        <f>Details2!K239</f>
        <v>1267397.8700000001</v>
      </c>
      <c r="M91" t="str">
        <f t="shared" si="1"/>
        <v xml:space="preserve"> </v>
      </c>
      <c r="N91" t="s">
        <v>297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1045776.32</v>
      </c>
      <c r="G92" s="1">
        <f>Details2!G240</f>
        <v>900544.74</v>
      </c>
      <c r="H92" s="1">
        <f>Details2!H240</f>
        <v>692523.69</v>
      </c>
      <c r="I92" s="1">
        <f>Details2!I240</f>
        <v>722540.39</v>
      </c>
      <c r="J92" s="1">
        <f>Details2!J240</f>
        <v>935875.32</v>
      </c>
      <c r="K92" s="1">
        <f>Details2!K240</f>
        <v>837898.4</v>
      </c>
      <c r="M92" t="str">
        <f t="shared" si="1"/>
        <v xml:space="preserve"> 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1450087.7</v>
      </c>
      <c r="G93" s="1">
        <f>Details2!G241</f>
        <v>1521366.15</v>
      </c>
      <c r="H93" s="1">
        <f>Details2!H241</f>
        <v>2009263.74</v>
      </c>
      <c r="I93" s="1">
        <f>Details2!I241</f>
        <v>1170544.79</v>
      </c>
      <c r="J93" s="1">
        <f>Details2!J241</f>
        <v>1255719.49</v>
      </c>
      <c r="K93" s="1">
        <f>Details2!K241</f>
        <v>818487.99</v>
      </c>
      <c r="M93" t="str">
        <f t="shared" si="1"/>
        <v xml:space="preserve"> 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2752222.63</v>
      </c>
      <c r="G94" s="1">
        <f>Details2!G242</f>
        <v>2096775.28</v>
      </c>
      <c r="H94" s="1">
        <f>Details2!H242</f>
        <v>1495994.42</v>
      </c>
      <c r="I94" s="1">
        <f>Details2!I242</f>
        <v>1956589.2</v>
      </c>
      <c r="J94" s="1">
        <f>Details2!J242</f>
        <v>2051880.5</v>
      </c>
      <c r="K94" s="1">
        <f>Details2!K242</f>
        <v>1330618.67</v>
      </c>
      <c r="M94" t="str">
        <f t="shared" si="1"/>
        <v xml:space="preserve"> 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4150019.64</v>
      </c>
      <c r="G95" s="1">
        <f>Details2!G243</f>
        <v>4868935.8899999997</v>
      </c>
      <c r="H95" s="1">
        <f>Details2!H243</f>
        <v>3549885.3</v>
      </c>
      <c r="I95" s="1">
        <f>Details2!I243</f>
        <v>3400311.88</v>
      </c>
      <c r="J95" s="1">
        <f>Details2!J243</f>
        <v>3269914.16</v>
      </c>
      <c r="K95" s="1">
        <f>Details2!K243</f>
        <v>4002422.19</v>
      </c>
      <c r="M95" t="str">
        <f t="shared" si="1"/>
        <v xml:space="preserve"> 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1167420.98</v>
      </c>
      <c r="G96" s="1">
        <f>Details2!G244</f>
        <v>839461.86</v>
      </c>
      <c r="H96" s="1">
        <f>Details2!H244</f>
        <v>1092622.3899999999</v>
      </c>
      <c r="I96" s="1">
        <f>Details2!I244</f>
        <v>805363.51</v>
      </c>
      <c r="J96" s="1">
        <f>Details2!J244</f>
        <v>871099.42</v>
      </c>
      <c r="K96" s="1">
        <f>Details2!K244</f>
        <v>737738.21</v>
      </c>
      <c r="M96" t="str">
        <f t="shared" si="1"/>
        <v xml:space="preserve"> </v>
      </c>
    </row>
    <row r="97" spans="2:14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610352.5</v>
      </c>
      <c r="G97" s="1">
        <f>Details2!G245</f>
        <v>1392480.9</v>
      </c>
      <c r="H97" s="1">
        <f>Details2!H245</f>
        <v>932365.75</v>
      </c>
      <c r="I97" s="1">
        <f>Details2!I245</f>
        <v>824429.1</v>
      </c>
      <c r="J97" s="1">
        <f>Details2!J245</f>
        <v>930267.68</v>
      </c>
      <c r="K97" s="1">
        <f>Details2!K245</f>
        <v>579929.19999999995</v>
      </c>
      <c r="M97" t="str">
        <f t="shared" si="1"/>
        <v xml:space="preserve"> </v>
      </c>
      <c r="N97" t="s">
        <v>297</v>
      </c>
    </row>
    <row r="98" spans="2:14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327377.93</v>
      </c>
      <c r="G98" s="1">
        <f>Details2!G246</f>
        <v>493136.02</v>
      </c>
      <c r="H98" s="1">
        <f>Details2!H246</f>
        <v>1027471.74</v>
      </c>
      <c r="I98" s="1">
        <f>Details2!I246</f>
        <v>1046966.67</v>
      </c>
      <c r="J98" s="30">
        <f>Details2!J246</f>
        <v>1063670.92</v>
      </c>
      <c r="K98" s="1">
        <f>Details2!K246</f>
        <v>786051.15</v>
      </c>
      <c r="M98" t="str">
        <f t="shared" si="1"/>
        <v xml:space="preserve"> </v>
      </c>
    </row>
    <row r="99" spans="2:14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5042106.3899999997</v>
      </c>
      <c r="G99" s="1">
        <f>Details2!G247</f>
        <v>3689094.82</v>
      </c>
      <c r="H99" s="1">
        <f>Details2!H247</f>
        <v>3281202.84</v>
      </c>
      <c r="I99" s="1">
        <f>Details2!I247</f>
        <v>2900746.22</v>
      </c>
      <c r="J99" s="1">
        <f>Details2!J247</f>
        <v>3115254.03</v>
      </c>
      <c r="K99" s="1">
        <f>Details2!K247</f>
        <v>2574056.52</v>
      </c>
      <c r="M99" t="str">
        <f>IF(AND(J99*0.5 &lt;=K99, K99&lt;= J99*1.5)," ","review")</f>
        <v xml:space="preserve"> </v>
      </c>
    </row>
    <row r="100" spans="2:14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52104.95</v>
      </c>
      <c r="G100" s="1">
        <f>Details2!G248</f>
        <v>47555.58</v>
      </c>
      <c r="H100" s="1">
        <f>Details2!H248</f>
        <v>26217.85</v>
      </c>
      <c r="I100" s="1">
        <f>Details2!I248</f>
        <v>29479.99</v>
      </c>
      <c r="J100" s="1">
        <f>Details2!J248</f>
        <v>13219.22</v>
      </c>
      <c r="K100" s="1">
        <f>Details2!K248</f>
        <v>5629.3</v>
      </c>
      <c r="M100" t="str">
        <f t="shared" si="1"/>
        <v>review</v>
      </c>
      <c r="N100" t="s">
        <v>297</v>
      </c>
    </row>
    <row r="101" spans="2:14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  <c r="M101" t="e">
        <f t="shared" si="1"/>
        <v>#VALUE!</v>
      </c>
    </row>
    <row r="102" spans="2:14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 t="s">
        <v>370</v>
      </c>
    </row>
    <row r="103" spans="2:14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 t="s">
        <v>371</v>
      </c>
    </row>
    <row r="104" spans="2:14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4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  <c r="M105" t="e">
        <f t="shared" si="1"/>
        <v>#VALUE!</v>
      </c>
      <c r="N105" t="s">
        <v>297</v>
      </c>
    </row>
    <row r="106" spans="2:14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346951.85</v>
      </c>
      <c r="G106" s="1">
        <f>Details2!G254</f>
        <v>250817.62</v>
      </c>
      <c r="H106" s="1">
        <f>Details2!H254</f>
        <v>218178.91</v>
      </c>
      <c r="I106" s="1">
        <f>Details2!I254</f>
        <v>178231.14</v>
      </c>
      <c r="J106" s="1">
        <f>Details2!J254</f>
        <v>142410</v>
      </c>
      <c r="K106" s="1">
        <f>Details2!K254</f>
        <v>143197.74</v>
      </c>
      <c r="M106" t="str">
        <f t="shared" si="1"/>
        <v xml:space="preserve"> </v>
      </c>
      <c r="N106" t="s">
        <v>297</v>
      </c>
    </row>
    <row r="107" spans="2:14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  <c r="M107" t="e">
        <f t="shared" si="1"/>
        <v>#VALUE!</v>
      </c>
    </row>
    <row r="108" spans="2:14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4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4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  <c r="M110" t="e">
        <f t="shared" si="1"/>
        <v>#VALUE!</v>
      </c>
    </row>
    <row r="111" spans="2:14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 t="s">
        <v>372</v>
      </c>
    </row>
    <row r="112" spans="2:14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4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661353.17000000004</v>
      </c>
      <c r="G113" s="1">
        <f>Details2!G261</f>
        <v>521060.38</v>
      </c>
      <c r="H113" s="1">
        <f>Details2!H261</f>
        <v>344218.65</v>
      </c>
      <c r="I113" s="1">
        <f>Details2!I261</f>
        <v>555051.37</v>
      </c>
      <c r="J113" s="1" t="str">
        <f>Details2!J261</f>
        <v>NULL</v>
      </c>
      <c r="K113" s="1" t="str">
        <f>Details2!K261</f>
        <v>NULL</v>
      </c>
    </row>
    <row r="114" spans="2:14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1151663.27</v>
      </c>
      <c r="G114" s="1">
        <f>Details2!G262</f>
        <v>1026509.96</v>
      </c>
      <c r="H114" s="1">
        <f>Details2!H262</f>
        <v>1134417.3700000001</v>
      </c>
      <c r="I114" s="1">
        <f>Details2!I262</f>
        <v>2243329.69</v>
      </c>
      <c r="J114" s="1">
        <f>Details2!J262</f>
        <v>2107291.5499999998</v>
      </c>
      <c r="K114" s="1">
        <f>Details2!K262</f>
        <v>3044510.86</v>
      </c>
      <c r="M114" t="str">
        <f t="shared" si="1"/>
        <v xml:space="preserve"> </v>
      </c>
    </row>
    <row r="115" spans="2:14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154163.97</v>
      </c>
      <c r="G115" s="1">
        <f>Details2!G263</f>
        <v>186227.57</v>
      </c>
      <c r="H115" s="1">
        <f>Details2!H263</f>
        <v>153689.29999999999</v>
      </c>
      <c r="I115" s="1">
        <f>Details2!I263</f>
        <v>202738.15</v>
      </c>
      <c r="J115" s="1">
        <f>Details2!J263</f>
        <v>197038.43</v>
      </c>
      <c r="K115" s="1">
        <f>Details2!K263</f>
        <v>329024.15000000002</v>
      </c>
      <c r="M115" t="str">
        <f t="shared" si="1"/>
        <v>review</v>
      </c>
    </row>
    <row r="116" spans="2:14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 t="str">
        <f>Details2!H264</f>
        <v>NULL</v>
      </c>
      <c r="I116" s="1">
        <f>Details2!I264</f>
        <v>38048.78</v>
      </c>
      <c r="J116" s="1">
        <f>Details2!J264</f>
        <v>40082.04</v>
      </c>
      <c r="K116" s="1">
        <f>Details2!K264</f>
        <v>28603.81</v>
      </c>
      <c r="M116" t="str">
        <f t="shared" si="1"/>
        <v xml:space="preserve"> </v>
      </c>
      <c r="N116" t="s">
        <v>297</v>
      </c>
    </row>
    <row r="117" spans="2:14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68024.740000000005</v>
      </c>
      <c r="G117" s="1">
        <f>Details2!G265</f>
        <v>370107.11</v>
      </c>
      <c r="H117" s="1">
        <f>Details2!H265</f>
        <v>382897.5</v>
      </c>
      <c r="I117" s="1">
        <f>Details2!I265</f>
        <v>395322.46</v>
      </c>
      <c r="J117" s="1">
        <f>Details2!J265</f>
        <v>493002.35</v>
      </c>
      <c r="K117" s="1">
        <f>Details2!K265</f>
        <v>330078.98</v>
      </c>
    </row>
    <row r="118" spans="2:14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364631.47</v>
      </c>
      <c r="G118" s="1">
        <f>Details2!G266</f>
        <v>308398.39</v>
      </c>
      <c r="H118" s="1">
        <f>Details2!H266</f>
        <v>321081.73</v>
      </c>
      <c r="I118" s="1">
        <f>Details2!I266</f>
        <v>254375.22</v>
      </c>
      <c r="J118" s="1">
        <f>Details2!J266</f>
        <v>358635.41</v>
      </c>
      <c r="K118" s="1">
        <f>Details2!K266</f>
        <v>234462.26</v>
      </c>
      <c r="L118" s="24" t="s">
        <v>359</v>
      </c>
    </row>
    <row r="119" spans="2:14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1332340.53</v>
      </c>
      <c r="G119" s="1">
        <f>Details2!G267</f>
        <v>977655.39</v>
      </c>
      <c r="H119" s="1">
        <f>Details2!H267</f>
        <v>604724.01</v>
      </c>
      <c r="I119" s="1">
        <f>Details2!I267</f>
        <v>638257.53</v>
      </c>
      <c r="J119" s="1">
        <f>Details2!J267</f>
        <v>421913.1</v>
      </c>
      <c r="K119" s="1">
        <f>Details2!K267</f>
        <v>268974.52</v>
      </c>
      <c r="M119" t="str">
        <f t="shared" si="1"/>
        <v xml:space="preserve"> </v>
      </c>
    </row>
    <row r="120" spans="2:14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2136909.4300000002</v>
      </c>
      <c r="G120" s="1">
        <f>Details2!G268</f>
        <v>2144509.2400000002</v>
      </c>
      <c r="H120" s="1">
        <f>Details2!H268</f>
        <v>1375746.78</v>
      </c>
      <c r="I120" s="1">
        <f>Details2!I268</f>
        <v>1142267.29</v>
      </c>
      <c r="J120" s="1">
        <f>Details2!J268</f>
        <v>1363710.11</v>
      </c>
      <c r="K120" s="1">
        <f>Details2!K268</f>
        <v>937976.26</v>
      </c>
      <c r="M120" t="str">
        <f t="shared" si="1"/>
        <v xml:space="preserve"> </v>
      </c>
    </row>
    <row r="121" spans="2:14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192596.49</v>
      </c>
      <c r="G121" s="1">
        <f>Details2!G269</f>
        <v>239552</v>
      </c>
      <c r="H121" s="1">
        <f>Details2!H269</f>
        <v>373945.71</v>
      </c>
      <c r="I121" s="1">
        <f>Details2!I269</f>
        <v>309446.87</v>
      </c>
      <c r="J121" s="1">
        <f>Details2!J269</f>
        <v>295311.84999999998</v>
      </c>
      <c r="K121" s="1">
        <f>Details2!K269</f>
        <v>197459.52</v>
      </c>
      <c r="M121" t="str">
        <f t="shared" si="1"/>
        <v xml:space="preserve"> </v>
      </c>
    </row>
    <row r="122" spans="2:14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262300.78000000003</v>
      </c>
      <c r="G122" s="1">
        <f>Details2!G270</f>
        <v>331057.21000000002</v>
      </c>
      <c r="H122" s="1">
        <f>Details2!H270</f>
        <v>278050.2</v>
      </c>
      <c r="I122" s="1">
        <f>Details2!I270</f>
        <v>327890.03999999998</v>
      </c>
      <c r="J122" s="1" t="str">
        <f>Details2!J270</f>
        <v>NULL</v>
      </c>
      <c r="K122" s="1" t="str">
        <f>Details2!K270</f>
        <v>NULL</v>
      </c>
      <c r="M122" t="e">
        <f t="shared" si="1"/>
        <v>#VALUE!</v>
      </c>
    </row>
    <row r="123" spans="2:14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1950475.44</v>
      </c>
      <c r="G123" s="1">
        <f>Details2!G271</f>
        <v>1389430.31</v>
      </c>
      <c r="H123" s="1">
        <f>Details2!H271</f>
        <v>1845871.91</v>
      </c>
      <c r="I123" s="1">
        <f>Details2!I271</f>
        <v>1698847.45</v>
      </c>
      <c r="J123" s="1">
        <f>Details2!J271</f>
        <v>1522700.51</v>
      </c>
      <c r="K123" s="1">
        <f>Details2!K271</f>
        <v>1696343.98</v>
      </c>
      <c r="M123" t="str">
        <f t="shared" si="1"/>
        <v xml:space="preserve"> </v>
      </c>
    </row>
    <row r="124" spans="2:14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5482608.0300000003</v>
      </c>
      <c r="G124" s="1">
        <f>Details2!G272</f>
        <v>5186234.62</v>
      </c>
      <c r="H124" s="1">
        <f>Details2!H272</f>
        <v>3709337.4</v>
      </c>
      <c r="I124" s="1">
        <f>Details2!I272</f>
        <v>3270391.28</v>
      </c>
      <c r="J124" s="1">
        <f>Details2!J272</f>
        <v>2868030.63</v>
      </c>
      <c r="K124" s="1">
        <f>Details2!K272</f>
        <v>2344704.9700000002</v>
      </c>
      <c r="M124" t="str">
        <f t="shared" si="1"/>
        <v xml:space="preserve"> </v>
      </c>
    </row>
    <row r="125" spans="2:14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1803593.42</v>
      </c>
      <c r="G125" s="1">
        <f>Details2!G273</f>
        <v>1864631.04</v>
      </c>
      <c r="H125" s="1">
        <f>Details2!H273</f>
        <v>1190789.74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  <c r="M125" t="e">
        <f t="shared" si="1"/>
        <v>#VALUE!</v>
      </c>
    </row>
    <row r="126" spans="2:14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645170.47</v>
      </c>
      <c r="G126" s="1">
        <f>Details2!G274</f>
        <v>531051.73</v>
      </c>
      <c r="H126" s="1">
        <f>Details2!H274</f>
        <v>464068.62</v>
      </c>
      <c r="I126" s="1">
        <f>Details2!I274</f>
        <v>337169.21</v>
      </c>
      <c r="J126" s="1">
        <f>Details2!J274</f>
        <v>225756.34</v>
      </c>
      <c r="K126" s="1">
        <f>Details2!K274</f>
        <v>209851.7</v>
      </c>
      <c r="M126" t="str">
        <f t="shared" si="1"/>
        <v xml:space="preserve"> </v>
      </c>
    </row>
    <row r="127" spans="2:14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1568900.89</v>
      </c>
      <c r="G127" s="1">
        <f>Details2!G275</f>
        <v>1365493.43</v>
      </c>
      <c r="H127" s="1">
        <f>Details2!H275</f>
        <v>1318356.81</v>
      </c>
      <c r="I127" s="1">
        <f>Details2!I275</f>
        <v>1353210.92</v>
      </c>
      <c r="J127" s="1">
        <f>Details2!J275</f>
        <v>677487.72</v>
      </c>
      <c r="K127" s="1">
        <f>Details2!K275</f>
        <v>938270.67</v>
      </c>
      <c r="M127" t="str">
        <f>IF(AND(J127*0.5 &lt;=K127, K127&lt;= J127*1.5)," ","review")</f>
        <v xml:space="preserve"> </v>
      </c>
    </row>
    <row r="128" spans="2:14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926735.09</v>
      </c>
      <c r="G128" s="1">
        <f>Details2!G276</f>
        <v>792262.12</v>
      </c>
      <c r="H128" s="1">
        <f>Details2!H276</f>
        <v>791756.54</v>
      </c>
      <c r="I128" s="1">
        <f>Details2!I276</f>
        <v>511583.96</v>
      </c>
      <c r="J128" s="1">
        <f>Details2!J276</f>
        <v>459423.17</v>
      </c>
      <c r="K128" s="1">
        <f>Details2!K276</f>
        <v>339675.39</v>
      </c>
      <c r="M128" t="str">
        <f t="shared" si="1"/>
        <v xml:space="preserve"> </v>
      </c>
    </row>
    <row r="129" spans="2:14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416572</v>
      </c>
      <c r="G129" s="1">
        <f>Details2!G277</f>
        <v>399629.15</v>
      </c>
      <c r="H129" s="1">
        <f>Details2!H277</f>
        <v>223199.76</v>
      </c>
      <c r="I129" s="1">
        <f>Details2!I277</f>
        <v>253939.84</v>
      </c>
      <c r="J129" s="1">
        <f>Details2!J277</f>
        <v>478475.81</v>
      </c>
      <c r="K129" s="1">
        <f>Details2!K277</f>
        <v>400814.08000000002</v>
      </c>
      <c r="M129" t="str">
        <f t="shared" si="1"/>
        <v xml:space="preserve"> </v>
      </c>
      <c r="N129" t="s">
        <v>297</v>
      </c>
    </row>
    <row r="130" spans="2:14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2313899.83</v>
      </c>
      <c r="G130" s="1">
        <f>Details2!G278</f>
        <v>1285597.3400000001</v>
      </c>
      <c r="H130" s="1">
        <f>Details2!H278</f>
        <v>678688.75</v>
      </c>
      <c r="I130" s="1">
        <f>Details2!I278</f>
        <v>549736.88</v>
      </c>
      <c r="J130" s="1">
        <f>Details2!J278</f>
        <v>859831.28</v>
      </c>
      <c r="K130" s="1">
        <f>Details2!K278</f>
        <v>529675.87</v>
      </c>
      <c r="M130" t="str">
        <f t="shared" si="1"/>
        <v xml:space="preserve"> </v>
      </c>
    </row>
    <row r="131" spans="2:14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892220.19</v>
      </c>
      <c r="G131" s="1">
        <f>Details2!G279</f>
        <v>710152.87</v>
      </c>
      <c r="H131" s="1">
        <f>Details2!H279</f>
        <v>465225.42</v>
      </c>
      <c r="I131" s="1">
        <f>Details2!I279</f>
        <v>356198.15</v>
      </c>
      <c r="J131" s="1">
        <f>Details2!J279</f>
        <v>390485.74</v>
      </c>
      <c r="K131" s="1">
        <f>Details2!K279</f>
        <v>276637.36</v>
      </c>
      <c r="L131" s="26"/>
      <c r="M131" t="str">
        <f t="shared" si="1"/>
        <v xml:space="preserve"> </v>
      </c>
    </row>
    <row r="132" spans="2:14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1372912.85</v>
      </c>
      <c r="G132" s="1">
        <f>Details2!G280</f>
        <v>1012196.23</v>
      </c>
      <c r="H132" s="1">
        <f>Details2!H280</f>
        <v>113645.58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  <c r="M132" t="e">
        <f t="shared" si="1"/>
        <v>#VALUE!</v>
      </c>
    </row>
    <row r="133" spans="2:14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414017.99</v>
      </c>
      <c r="G133" s="1">
        <f>Details2!G281</f>
        <v>828464.3</v>
      </c>
      <c r="H133" s="1">
        <f>Details2!H281</f>
        <v>622381.5</v>
      </c>
      <c r="I133" s="1">
        <f>Details2!I281</f>
        <v>625954.97</v>
      </c>
      <c r="J133" s="1">
        <f>Details2!J281</f>
        <v>413623.21</v>
      </c>
      <c r="K133" s="1">
        <f>Details2!K281</f>
        <v>257730.7</v>
      </c>
      <c r="M133" t="str">
        <f t="shared" si="1"/>
        <v xml:space="preserve"> </v>
      </c>
    </row>
    <row r="134" spans="2:14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3531458.22</v>
      </c>
      <c r="G134" s="1">
        <f>Details2!G282</f>
        <v>4034155.97</v>
      </c>
      <c r="H134" s="1">
        <f>Details2!H282</f>
        <v>3603987.15</v>
      </c>
      <c r="I134" s="1">
        <f>Details2!I282</f>
        <v>3151416.9</v>
      </c>
      <c r="J134" s="1">
        <f>Details2!J282</f>
        <v>2572990.92</v>
      </c>
      <c r="K134" s="1">
        <f>Details2!K282</f>
        <v>2581436.8199999998</v>
      </c>
      <c r="M134" t="str">
        <f t="shared" ref="M134:M145" si="2">IF(AND(J134*0.5 &lt;=K134, K134&lt;= J134*1.5)," ","review")</f>
        <v xml:space="preserve"> </v>
      </c>
    </row>
    <row r="135" spans="2:14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2828324.77</v>
      </c>
      <c r="G135" s="1">
        <f>Details2!G283</f>
        <v>2338564.56</v>
      </c>
      <c r="H135" s="1">
        <f>Details2!H283</f>
        <v>1902229.69</v>
      </c>
      <c r="I135" s="1">
        <f>Details2!I283</f>
        <v>1883424.22</v>
      </c>
      <c r="J135" s="1">
        <f>Details2!J283</f>
        <v>1795995.45</v>
      </c>
      <c r="K135" s="1">
        <f>Details2!K283</f>
        <v>1427619.66</v>
      </c>
      <c r="L135" s="26" t="s">
        <v>373</v>
      </c>
    </row>
    <row r="136" spans="2:14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449661.26</v>
      </c>
      <c r="G136" s="1">
        <f>Details2!G284</f>
        <v>517508.71</v>
      </c>
      <c r="H136" s="1">
        <f>Details2!H284</f>
        <v>329285.19</v>
      </c>
      <c r="I136" s="1">
        <f>Details2!I284</f>
        <v>316004.88</v>
      </c>
      <c r="J136" s="1">
        <f>Details2!J284</f>
        <v>338424.99</v>
      </c>
      <c r="K136" s="1">
        <f>Details2!K284</f>
        <v>367960.59</v>
      </c>
      <c r="M136" t="str">
        <f t="shared" si="2"/>
        <v xml:space="preserve"> </v>
      </c>
      <c r="N136" t="s">
        <v>297</v>
      </c>
    </row>
    <row r="137" spans="2:14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704563.18</v>
      </c>
      <c r="G137" s="1">
        <f>Details2!G285</f>
        <v>513053.38</v>
      </c>
      <c r="H137" s="1">
        <f>Details2!H285</f>
        <v>322500.86</v>
      </c>
      <c r="I137" s="1">
        <f>Details2!I285</f>
        <v>323471.46999999997</v>
      </c>
      <c r="J137" s="1">
        <f>Details2!J285</f>
        <v>324154.3</v>
      </c>
      <c r="K137" s="1">
        <f>Details2!K285</f>
        <v>474591.53</v>
      </c>
      <c r="M137" t="str">
        <f t="shared" si="2"/>
        <v xml:space="preserve"> </v>
      </c>
    </row>
    <row r="138" spans="2:14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74298.94</v>
      </c>
      <c r="G138" s="1">
        <f>Details2!G286</f>
        <v>67982.92</v>
      </c>
      <c r="H138" s="1">
        <f>Details2!H286</f>
        <v>4422.4799999999996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  <c r="M138" t="e">
        <f t="shared" si="2"/>
        <v>#VALUE!</v>
      </c>
    </row>
    <row r="139" spans="2:14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394079.08</v>
      </c>
      <c r="G139" s="1">
        <f>Details2!G287</f>
        <v>332604.53999999998</v>
      </c>
      <c r="H139" s="1">
        <f>Details2!H287</f>
        <v>260463.89</v>
      </c>
      <c r="I139" s="1">
        <f>Details2!I287</f>
        <v>257512.79</v>
      </c>
      <c r="J139" s="1">
        <f>Details2!J287</f>
        <v>227888.61</v>
      </c>
      <c r="K139" s="1">
        <f>Details2!K287</f>
        <v>199617.9</v>
      </c>
      <c r="M139" t="str">
        <f t="shared" si="2"/>
        <v xml:space="preserve"> </v>
      </c>
    </row>
    <row r="140" spans="2:14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109569</v>
      </c>
      <c r="G140" s="1">
        <f>Details2!G288</f>
        <v>84957.84</v>
      </c>
      <c r="H140" s="1">
        <f>Details2!H288</f>
        <v>52163.9</v>
      </c>
      <c r="I140" s="1">
        <f>Details2!I288</f>
        <v>43612.79</v>
      </c>
      <c r="J140" s="1" t="str">
        <f>Details2!J288</f>
        <v>NULL</v>
      </c>
      <c r="K140" s="1" t="str">
        <f>Details2!K288</f>
        <v>NULL</v>
      </c>
      <c r="L140" s="26" t="s">
        <v>373</v>
      </c>
    </row>
    <row r="141" spans="2:14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378325.59</v>
      </c>
      <c r="G141" s="1">
        <f>Details2!G289</f>
        <v>242687.31</v>
      </c>
      <c r="H141" s="1">
        <f>Details2!H289</f>
        <v>194387.23</v>
      </c>
      <c r="I141" s="1">
        <f>Details2!I289</f>
        <v>185902.97</v>
      </c>
      <c r="J141" s="1">
        <f>Details2!J289</f>
        <v>160076.76</v>
      </c>
      <c r="K141" s="1">
        <f>Details2!K289</f>
        <v>172245</v>
      </c>
      <c r="M141" t="str">
        <f t="shared" si="2"/>
        <v xml:space="preserve"> </v>
      </c>
      <c r="N141" t="s">
        <v>297</v>
      </c>
    </row>
    <row r="142" spans="2:14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  <c r="M142" t="e">
        <f t="shared" si="2"/>
        <v>#VALUE!</v>
      </c>
      <c r="N142" t="s">
        <v>297</v>
      </c>
    </row>
    <row r="143" spans="2:14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147532.66</v>
      </c>
      <c r="G143" s="1">
        <f>Details2!G291</f>
        <v>205776.84</v>
      </c>
      <c r="H143" s="1">
        <f>Details2!H291</f>
        <v>192620.78</v>
      </c>
      <c r="I143" s="1">
        <f>Details2!I291</f>
        <v>181025.59</v>
      </c>
      <c r="J143" s="1">
        <f>Details2!J291</f>
        <v>202758.1</v>
      </c>
      <c r="K143" s="1">
        <f>Details2!K291</f>
        <v>133103.89000000001</v>
      </c>
      <c r="M143" t="str">
        <f t="shared" si="2"/>
        <v xml:space="preserve"> </v>
      </c>
    </row>
    <row r="144" spans="2:14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 t="s">
        <v>130</v>
      </c>
    </row>
    <row r="145" spans="2:13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  <c r="M145" t="e">
        <f t="shared" si="2"/>
        <v>#VALUE!</v>
      </c>
    </row>
    <row r="146" spans="2:13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4072632.43</v>
      </c>
      <c r="G146" s="1">
        <f>Details2!G294</f>
        <v>3840128.78</v>
      </c>
      <c r="H146" s="1">
        <f>Details2!H294</f>
        <v>4100061.64</v>
      </c>
      <c r="I146" s="1">
        <f>Details2!I294</f>
        <v>5687607.96</v>
      </c>
      <c r="J146" s="1">
        <f>Details2!J294</f>
        <v>5609236.3899999997</v>
      </c>
      <c r="K146" s="1">
        <f>Details2!K294</f>
        <v>5011098.1100000003</v>
      </c>
      <c r="L146" s="26" t="s">
        <v>344</v>
      </c>
    </row>
    <row r="147" spans="2:13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6254557.4800000004</v>
      </c>
      <c r="G147" s="1">
        <f>Details2!G295</f>
        <v>5321738.5</v>
      </c>
      <c r="H147" s="1">
        <f>Details2!H295</f>
        <v>4936184.01</v>
      </c>
      <c r="I147" s="1">
        <f>Details2!I295</f>
        <v>6324395.9800000004</v>
      </c>
      <c r="J147" s="1">
        <f>Details2!J295</f>
        <v>6390572.9299999997</v>
      </c>
      <c r="K147" s="1">
        <f>Details2!K295</f>
        <v>5813251.3499999996</v>
      </c>
      <c r="L147" s="26" t="s">
        <v>344</v>
      </c>
    </row>
    <row r="151" spans="2:13" x14ac:dyDescent="0.2">
      <c r="B151" s="14" t="s">
        <v>135</v>
      </c>
      <c r="C151" s="9"/>
      <c r="F151" s="11">
        <f t="shared" ref="F151:I151" si="3">SUM(F5:F69)</f>
        <v>92592868.429999977</v>
      </c>
      <c r="G151" s="11">
        <f t="shared" si="3"/>
        <v>79655325.379999995</v>
      </c>
      <c r="H151" s="11">
        <f>SUM(H5:H69)</f>
        <v>70875923.219999999</v>
      </c>
      <c r="I151" s="11">
        <f t="shared" si="3"/>
        <v>58514319.789999984</v>
      </c>
      <c r="J151" s="11">
        <f>ROUND(SUM(J5:J69),2)</f>
        <v>51281938.759999998</v>
      </c>
      <c r="K151" s="11">
        <f>SUM(K5:K69)</f>
        <v>44422491.160000004</v>
      </c>
      <c r="L151" s="2"/>
    </row>
    <row r="152" spans="2:13" x14ac:dyDescent="0.2">
      <c r="B152" s="14" t="s">
        <v>136</v>
      </c>
      <c r="C152" s="9"/>
      <c r="F152" s="11">
        <f>SUM(F71:F117)</f>
        <v>60549005.750000007</v>
      </c>
      <c r="G152" s="11">
        <f t="shared" ref="G152:J152" si="4">SUM(G71:G117)</f>
        <v>57987727.06000001</v>
      </c>
      <c r="H152" s="11">
        <f t="shared" si="4"/>
        <v>51468027.449999996</v>
      </c>
      <c r="I152" s="11">
        <f t="shared" si="4"/>
        <v>42230901.970000006</v>
      </c>
      <c r="J152" s="11">
        <f t="shared" si="4"/>
        <v>39168625.599999994</v>
      </c>
      <c r="K152" s="11">
        <f>SUM(K71:K117)</f>
        <v>32466917.629999992</v>
      </c>
      <c r="L152" s="21"/>
    </row>
    <row r="153" spans="2:13" x14ac:dyDescent="0.2">
      <c r="B153" s="14" t="s">
        <v>451</v>
      </c>
      <c r="C153" s="9"/>
      <c r="F153" s="11">
        <f>SUM(F146:F147)</f>
        <v>10327189.91</v>
      </c>
      <c r="G153" s="11">
        <f t="shared" ref="G153:K153" si="5">SUM(G146:G147)</f>
        <v>9161867.2799999993</v>
      </c>
      <c r="H153" s="11">
        <f t="shared" si="5"/>
        <v>9036245.6500000004</v>
      </c>
      <c r="I153" s="11">
        <f t="shared" si="5"/>
        <v>12012003.940000001</v>
      </c>
      <c r="J153" s="11">
        <f t="shared" si="5"/>
        <v>11999809.32</v>
      </c>
      <c r="K153" s="11">
        <f t="shared" si="5"/>
        <v>10824349.460000001</v>
      </c>
      <c r="L153" s="27"/>
    </row>
    <row r="154" spans="2:13" x14ac:dyDescent="0.2">
      <c r="B154" s="14" t="s">
        <v>317</v>
      </c>
      <c r="C154" s="9"/>
      <c r="F154" s="11">
        <f>SUM(F118:F145)</f>
        <v>30693697.600000005</v>
      </c>
      <c r="G154" s="11">
        <f t="shared" ref="G154:K154" si="6">SUM(G118:G145)</f>
        <v>27703607.439999998</v>
      </c>
      <c r="H154" s="11">
        <f t="shared" si="6"/>
        <v>21238931.630000003</v>
      </c>
      <c r="I154" s="11">
        <f t="shared" si="6"/>
        <v>17971641.219999999</v>
      </c>
      <c r="J154" s="11">
        <f t="shared" si="6"/>
        <v>15957674.01</v>
      </c>
      <c r="K154" s="11">
        <f t="shared" si="6"/>
        <v>13989152.67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194162761.68999994</v>
      </c>
      <c r="G155" s="11">
        <f t="shared" si="7"/>
        <v>174508527.16000003</v>
      </c>
      <c r="H155" s="11">
        <f t="shared" si="7"/>
        <v>152619127.94999993</v>
      </c>
      <c r="I155" s="11">
        <f t="shared" si="7"/>
        <v>130728866.92000002</v>
      </c>
      <c r="J155" s="11">
        <f t="shared" si="7"/>
        <v>118408047.68999997</v>
      </c>
      <c r="K155" s="11">
        <f t="shared" si="7"/>
        <v>101702910.92000002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8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8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 t="s">
        <v>318</v>
      </c>
    </row>
    <row r="160" spans="2:13" x14ac:dyDescent="0.2">
      <c r="B160" s="15" t="s">
        <v>452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141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8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63"/>
  <sheetViews>
    <sheetView zoomScale="85" workbookViewId="0">
      <selection activeCell="K170" sqref="K170"/>
    </sheetView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319</v>
      </c>
      <c r="H3" s="2"/>
    </row>
    <row r="4" spans="1:11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3138140.85</v>
      </c>
      <c r="G5" s="1">
        <f>Details2!G449</f>
        <v>2300188.31</v>
      </c>
      <c r="H5" s="1">
        <f>Details2!H449</f>
        <v>3797459.33</v>
      </c>
      <c r="I5" s="1">
        <f>Details2!I449</f>
        <v>3627755.12</v>
      </c>
      <c r="J5" s="1">
        <f>Details2!J449</f>
        <v>3943333.25</v>
      </c>
      <c r="K5" s="1">
        <f>Details2!K449</f>
        <v>4039205.43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12798107.369999999</v>
      </c>
      <c r="G6" s="1">
        <f>Details2!G450</f>
        <v>9967948.7899999991</v>
      </c>
      <c r="H6" s="1">
        <f>Details2!H450</f>
        <v>8077577.6200000001</v>
      </c>
      <c r="I6" s="1">
        <f>Details2!I450</f>
        <v>7967270.6900000004</v>
      </c>
      <c r="J6" s="1">
        <f>Details2!J450</f>
        <v>8728923.6999999993</v>
      </c>
      <c r="K6" s="1">
        <f>Details2!K450</f>
        <v>8016080.9100000001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3950288.16</v>
      </c>
      <c r="G7" s="1">
        <f>Details2!G451</f>
        <v>2968810.38</v>
      </c>
      <c r="H7" s="1">
        <f>Details2!H451</f>
        <v>2905760.68</v>
      </c>
      <c r="I7" s="1">
        <f>Details2!I451</f>
        <v>2622001.16</v>
      </c>
      <c r="J7" s="1">
        <f>Details2!J451</f>
        <v>2340309.88</v>
      </c>
      <c r="K7" s="1">
        <f>Details2!K451</f>
        <v>2118200.21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1554570.02</v>
      </c>
      <c r="G8" s="1">
        <f>Details2!G452</f>
        <v>1077524.74</v>
      </c>
      <c r="H8" s="1">
        <f>Details2!H452</f>
        <v>1099562.1299999999</v>
      </c>
      <c r="I8" s="1">
        <f>Details2!I452</f>
        <v>1192442.49</v>
      </c>
      <c r="J8" s="1">
        <f>Details2!J452</f>
        <v>1108869.6100000001</v>
      </c>
      <c r="K8" s="1">
        <f>Details2!K452</f>
        <v>980576.51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2702321.1</v>
      </c>
      <c r="G9" s="1">
        <f>Details2!G453</f>
        <v>2462603.5299999998</v>
      </c>
      <c r="H9" s="1">
        <f>Details2!H453</f>
        <v>2087624.62</v>
      </c>
      <c r="I9" s="1">
        <f>Details2!I453</f>
        <v>2016501.21</v>
      </c>
      <c r="J9" s="1">
        <f>Details2!J453</f>
        <v>1910791.32</v>
      </c>
      <c r="K9" s="1">
        <f>Details2!K453</f>
        <v>1638573.72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9747475.8499999996</v>
      </c>
      <c r="G10" s="1">
        <f>Details2!G454</f>
        <v>6879533.0999999996</v>
      </c>
      <c r="H10" s="1">
        <f>Details2!H454</f>
        <v>5858990.1699999999</v>
      </c>
      <c r="I10" s="1">
        <f>Details2!I454</f>
        <v>5610952.0800000001</v>
      </c>
      <c r="J10" s="1">
        <f>Details2!J454</f>
        <v>5243511.55</v>
      </c>
      <c r="K10" s="1">
        <f>Details2!K454</f>
        <v>4268064.53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487261.43</v>
      </c>
      <c r="G11" s="1">
        <f>Details2!G455</f>
        <v>488132.76</v>
      </c>
      <c r="H11" s="1">
        <f>Details2!H455</f>
        <v>404514.39</v>
      </c>
      <c r="I11" s="1">
        <f>Details2!I455</f>
        <v>439507.38</v>
      </c>
      <c r="J11" s="1">
        <f>Details2!J455</f>
        <v>467525.21</v>
      </c>
      <c r="K11" s="1">
        <f>Details2!K455</f>
        <v>309882.52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665371.02</v>
      </c>
      <c r="G12" s="1">
        <f>Details2!G456</f>
        <v>505024.95</v>
      </c>
      <c r="H12" s="1">
        <f>Details2!H456</f>
        <v>397380.75</v>
      </c>
      <c r="I12" s="1">
        <f>Details2!I456</f>
        <v>352350.55</v>
      </c>
      <c r="J12" s="1">
        <f>Details2!J456</f>
        <v>325327.09000000003</v>
      </c>
      <c r="K12" s="1">
        <f>Details2!K456</f>
        <v>276705.49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675580.69</v>
      </c>
      <c r="G13" s="1">
        <f>Details2!G457</f>
        <v>670336.4</v>
      </c>
      <c r="H13" s="1">
        <f>Details2!H457</f>
        <v>524910.17000000004</v>
      </c>
      <c r="I13" s="1">
        <f>Details2!I457</f>
        <v>524919.25</v>
      </c>
      <c r="J13" s="1">
        <f>Details2!J457</f>
        <v>476074.19</v>
      </c>
      <c r="K13" s="1">
        <f>Details2!K457</f>
        <v>419558.07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1350746.83</v>
      </c>
      <c r="G14" s="1">
        <f>Details2!G458</f>
        <v>2439570.37</v>
      </c>
      <c r="H14" s="1">
        <f>Details2!H458</f>
        <v>2631215.7799999998</v>
      </c>
      <c r="I14" s="1">
        <f>Details2!I458</f>
        <v>2317378.42</v>
      </c>
      <c r="J14" s="1">
        <f>Details2!J458</f>
        <v>2078592.4</v>
      </c>
      <c r="K14" s="1">
        <f>Details2!K458</f>
        <v>1807732.15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6140844.7800000003</v>
      </c>
      <c r="G15" s="1">
        <f>Details2!G459</f>
        <v>4354012.7699999996</v>
      </c>
      <c r="H15" s="1">
        <f>Details2!H459</f>
        <v>3707573.1</v>
      </c>
      <c r="I15" s="1">
        <f>Details2!I459</f>
        <v>3707573.1</v>
      </c>
      <c r="J15" s="1">
        <f>Details2!J459</f>
        <v>3095206.44</v>
      </c>
      <c r="K15" s="1">
        <f>Details2!K459</f>
        <v>2784364.57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6261677.96</v>
      </c>
      <c r="G16" s="1">
        <f>Details2!G460</f>
        <v>4869454.5199999996</v>
      </c>
      <c r="H16" s="1">
        <f>Details2!H460</f>
        <v>4126016.47</v>
      </c>
      <c r="I16" s="1">
        <f>Details2!I460</f>
        <v>3643431.73</v>
      </c>
      <c r="J16" s="1">
        <f>Details2!J460</f>
        <v>3421838.56</v>
      </c>
      <c r="K16" s="1">
        <f>Details2!K460</f>
        <v>2741516.27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2482411.0699999998</v>
      </c>
      <c r="G17" s="1">
        <f>Details2!G461</f>
        <v>1504541.54</v>
      </c>
      <c r="H17" s="1">
        <f>Details2!H461</f>
        <v>1531342.12</v>
      </c>
      <c r="I17" s="1">
        <f>Details2!I461</f>
        <v>1475691.12</v>
      </c>
      <c r="J17" s="1">
        <f>Details2!J461</f>
        <v>1157764.99</v>
      </c>
      <c r="K17" s="1">
        <f>Details2!K461</f>
        <v>958215.26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8213485.8499999996</v>
      </c>
      <c r="G18" s="1">
        <f>Details2!G462</f>
        <v>6069094.6799999997</v>
      </c>
      <c r="H18" s="1">
        <f>Details2!H462</f>
        <v>5004394.04</v>
      </c>
      <c r="I18" s="1">
        <f>Details2!I462</f>
        <v>4450721.0999999996</v>
      </c>
      <c r="J18" s="1">
        <f>Details2!J462</f>
        <v>4000805.98</v>
      </c>
      <c r="K18" s="1">
        <f>Details2!K462</f>
        <v>3105435.67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7697813.7199999997</v>
      </c>
      <c r="G19" s="1">
        <f>Details2!G463</f>
        <v>5640790.0099999998</v>
      </c>
      <c r="H19" s="1">
        <f>Details2!H463</f>
        <v>4571762.1500000004</v>
      </c>
      <c r="I19" s="1">
        <f>Details2!I463</f>
        <v>4056029.91</v>
      </c>
      <c r="J19" s="1">
        <f>Details2!J463</f>
        <v>3608305.95</v>
      </c>
      <c r="K19" s="1">
        <f>Details2!K463</f>
        <v>2633862.56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1189871.76</v>
      </c>
      <c r="G20" s="1">
        <f>Details2!G464</f>
        <v>895255.13</v>
      </c>
      <c r="H20" s="1">
        <f>Details2!H464</f>
        <v>678728.54</v>
      </c>
      <c r="I20" s="1">
        <f>Details2!I464</f>
        <v>605265.13</v>
      </c>
      <c r="J20" s="1">
        <f>Details2!J464</f>
        <v>503742.03</v>
      </c>
      <c r="K20" s="1">
        <f>Details2!K464</f>
        <v>438755.7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4676460.09</v>
      </c>
      <c r="G21" s="1">
        <f>Details2!G465</f>
        <v>2940470.19</v>
      </c>
      <c r="H21" s="1">
        <f>Details2!H465</f>
        <v>2481538.9500000002</v>
      </c>
      <c r="I21" s="1">
        <f>Details2!I465</f>
        <v>2644913.25</v>
      </c>
      <c r="J21" s="1">
        <f>Details2!J465</f>
        <v>2309876.91</v>
      </c>
      <c r="K21" s="1">
        <f>Details2!K465</f>
        <v>1770427.65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1738128.02</v>
      </c>
      <c r="G22" s="1">
        <f>Details2!G466</f>
        <v>1245357.03</v>
      </c>
      <c r="H22" s="1">
        <f>Details2!H466</f>
        <v>1124386.55</v>
      </c>
      <c r="I22" s="1">
        <f>Details2!I466</f>
        <v>1144582.05</v>
      </c>
      <c r="J22" s="1">
        <f>Details2!J466</f>
        <v>949358.89</v>
      </c>
      <c r="K22" s="1">
        <f>Details2!K466</f>
        <v>856541.08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5393211.2800000003</v>
      </c>
      <c r="G23" s="1">
        <f>Details2!G467</f>
        <v>4806784.6399999997</v>
      </c>
      <c r="H23" s="1">
        <f>Details2!H467</f>
        <v>4195433.87</v>
      </c>
      <c r="I23" s="1">
        <f>Details2!I467</f>
        <v>4194149.32</v>
      </c>
      <c r="J23" s="1">
        <f>Details2!J467</f>
        <v>3545748.87</v>
      </c>
      <c r="K23" s="1">
        <f>Details2!K467</f>
        <v>2915697.57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2768309.01</v>
      </c>
      <c r="G24" s="1">
        <f>Details2!G468</f>
        <v>1994340</v>
      </c>
      <c r="H24" s="1">
        <f>Details2!H468</f>
        <v>1707779.06</v>
      </c>
      <c r="I24" s="1">
        <f>Details2!I468</f>
        <v>1476435.23</v>
      </c>
      <c r="J24" s="1">
        <f>Details2!J468</f>
        <v>1298999.23</v>
      </c>
      <c r="K24" s="1">
        <f>Details2!K468</f>
        <v>1124552.3400000001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3881050.37</v>
      </c>
      <c r="G25" s="1">
        <f>Details2!G469</f>
        <v>2836841.68</v>
      </c>
      <c r="H25" s="1">
        <f>Details2!H469</f>
        <v>2372159.44</v>
      </c>
      <c r="I25" s="1">
        <f>Details2!I469</f>
        <v>2428239.85</v>
      </c>
      <c r="J25" s="1">
        <f>Details2!J469</f>
        <v>2202239.69</v>
      </c>
      <c r="K25" s="1">
        <f>Details2!K469</f>
        <v>1820232.82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5539359.4500000002</v>
      </c>
      <c r="G26" s="1">
        <f>Details2!G470</f>
        <v>4884521.4400000004</v>
      </c>
      <c r="H26" s="1">
        <f>Details2!H470</f>
        <v>4424802.3099999996</v>
      </c>
      <c r="I26" s="1">
        <f>Details2!I470</f>
        <v>4246863.9400000004</v>
      </c>
      <c r="J26" s="1">
        <f>Details2!J470</f>
        <v>3994517.78</v>
      </c>
      <c r="K26" s="1">
        <f>Details2!K470</f>
        <v>3833433.32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6791486.6399999997</v>
      </c>
      <c r="G27" s="1">
        <f>Details2!G471</f>
        <v>5360151.58</v>
      </c>
      <c r="H27" s="1">
        <f>Details2!H471</f>
        <v>4793899.74</v>
      </c>
      <c r="I27" s="1">
        <f>Details2!I471</f>
        <v>5023775.66</v>
      </c>
      <c r="J27" s="1">
        <f>Details2!J471</f>
        <v>4723050.5999999996</v>
      </c>
      <c r="K27" s="1">
        <f>Details2!K471</f>
        <v>4270406.8600000003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1028349.16</v>
      </c>
      <c r="G28" s="1">
        <f>Details2!G472</f>
        <v>1018312.67</v>
      </c>
      <c r="H28" s="1">
        <f>Details2!H472</f>
        <v>728810.64</v>
      </c>
      <c r="I28" s="1">
        <f>Details2!I472</f>
        <v>704818.36</v>
      </c>
      <c r="J28" s="1">
        <f>Details2!J472</f>
        <v>598560.91</v>
      </c>
      <c r="K28" s="1">
        <f>Details2!K472</f>
        <v>433964.98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915459.75</v>
      </c>
      <c r="G29" s="1">
        <f>Details2!G473</f>
        <v>849345.88</v>
      </c>
      <c r="H29" s="1">
        <f>Details2!H473</f>
        <v>841279.62</v>
      </c>
      <c r="I29" s="1">
        <f>Details2!I473</f>
        <v>818343.82</v>
      </c>
      <c r="J29" s="1">
        <f>Details2!J473</f>
        <v>684942.86</v>
      </c>
      <c r="K29" s="1">
        <f>Details2!K473</f>
        <v>593999.79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1291946.51</v>
      </c>
      <c r="G30" s="1">
        <f>Details2!G474</f>
        <v>880093.98</v>
      </c>
      <c r="H30" s="1">
        <f>Details2!H474</f>
        <v>695974.73</v>
      </c>
      <c r="I30" s="1">
        <f>Details2!I474</f>
        <v>621337.31999999995</v>
      </c>
      <c r="J30" s="1">
        <f>Details2!J474</f>
        <v>494484.65</v>
      </c>
      <c r="K30" s="1">
        <f>Details2!K474</f>
        <v>357060.44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4861536.3499999996</v>
      </c>
      <c r="G31" s="1">
        <f>Details2!G475</f>
        <v>3802453.14</v>
      </c>
      <c r="H31" s="1">
        <f>Details2!H475</f>
        <v>3482443.16</v>
      </c>
      <c r="I31" s="1">
        <f>Details2!I475</f>
        <v>3338994.06</v>
      </c>
      <c r="J31" s="1">
        <f>Details2!J475</f>
        <v>2517016.48</v>
      </c>
      <c r="K31" s="1">
        <f>Details2!K475</f>
        <v>2359043.2000000002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6414608.7300000004</v>
      </c>
      <c r="G32" s="1">
        <f>Details2!G476</f>
        <v>4526886.03</v>
      </c>
      <c r="H32" s="1">
        <f>Details2!H476</f>
        <v>5711747.8099999996</v>
      </c>
      <c r="I32" s="1">
        <f>Details2!I476</f>
        <v>5966770.3300000001</v>
      </c>
      <c r="J32" s="1">
        <f>Details2!J476</f>
        <v>6075517.4500000002</v>
      </c>
      <c r="K32" s="1">
        <f>Details2!K476</f>
        <v>6716668.7699999996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3626213.77</v>
      </c>
      <c r="G33" s="1">
        <f>Details2!G477</f>
        <v>2249177.5499999998</v>
      </c>
      <c r="H33" s="1">
        <f>Details2!H477</f>
        <v>1687690.8</v>
      </c>
      <c r="I33" s="1">
        <f>Details2!I477</f>
        <v>1473034.66</v>
      </c>
      <c r="J33" s="1">
        <f>Details2!J477</f>
        <v>1347970.63</v>
      </c>
      <c r="K33" s="1">
        <f>Details2!K477</f>
        <v>1104911.94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667965.72</v>
      </c>
      <c r="G34" s="1">
        <f>Details2!G478</f>
        <v>417242.43</v>
      </c>
      <c r="H34" s="1">
        <f>Details2!H478</f>
        <v>332570.17</v>
      </c>
      <c r="I34" s="1">
        <f>Details2!I478</f>
        <v>384109.95</v>
      </c>
      <c r="J34" s="1">
        <f>Details2!J478</f>
        <v>432281.09</v>
      </c>
      <c r="K34" s="1">
        <f>Details2!K478</f>
        <v>320254.94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524443.43999999994</v>
      </c>
      <c r="G35" s="1">
        <f>Details2!G479</f>
        <v>451973.34</v>
      </c>
      <c r="H35" s="1">
        <f>Details2!H479</f>
        <v>383383.23</v>
      </c>
      <c r="I35" s="1">
        <f>Details2!I479</f>
        <v>414410.57</v>
      </c>
      <c r="J35" s="1">
        <f>Details2!J479</f>
        <v>360346.13</v>
      </c>
      <c r="K35" s="1">
        <f>Details2!K479</f>
        <v>355434.95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2839873.5</v>
      </c>
      <c r="G36" s="1">
        <f>Details2!G480</f>
        <v>2139166.38</v>
      </c>
      <c r="H36" s="1">
        <f>Details2!H480</f>
        <v>1915612.22</v>
      </c>
      <c r="I36" s="1">
        <f>Details2!I480</f>
        <v>1814055.91</v>
      </c>
      <c r="J36" s="1">
        <f>Details2!J480</f>
        <v>1610708.18</v>
      </c>
      <c r="K36" s="1">
        <f>Details2!K480</f>
        <v>1386596.27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796567.38</v>
      </c>
      <c r="G37" s="1">
        <f>Details2!G481</f>
        <v>507028.57</v>
      </c>
      <c r="H37" s="1">
        <f>Details2!H481</f>
        <v>410216.24</v>
      </c>
      <c r="I37" s="1">
        <f>Details2!I481</f>
        <v>419174.44</v>
      </c>
      <c r="J37" s="1">
        <f>Details2!J481</f>
        <v>319882.84000000003</v>
      </c>
      <c r="K37" s="1">
        <f>Details2!K481</f>
        <v>265110.31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567358.43000000005</v>
      </c>
      <c r="G38" s="1">
        <f>Details2!G482</f>
        <v>427073.25</v>
      </c>
      <c r="H38" s="1">
        <f>Details2!H482</f>
        <v>410392.83</v>
      </c>
      <c r="I38" s="1">
        <f>Details2!I482</f>
        <v>343088.98</v>
      </c>
      <c r="J38" s="1">
        <f>Details2!J482</f>
        <v>340208.32</v>
      </c>
      <c r="K38" s="1">
        <f>Details2!K482</f>
        <v>296115.73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21839024.780000001</v>
      </c>
      <c r="G39" s="1">
        <f>Details2!G483</f>
        <v>15724611.050000001</v>
      </c>
      <c r="H39" s="1">
        <f>Details2!H483</f>
        <v>12818937.720000001</v>
      </c>
      <c r="I39" s="1">
        <f>Details2!I483</f>
        <v>10743175.09</v>
      </c>
      <c r="J39" s="1">
        <f>Details2!J483</f>
        <v>8803294.4000000004</v>
      </c>
      <c r="K39" s="1">
        <f>Details2!K483</f>
        <v>7978775.0800000001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7059742.9900000002</v>
      </c>
      <c r="G40" s="1">
        <f>Details2!G484</f>
        <v>4921698.9000000004</v>
      </c>
      <c r="H40" s="1">
        <f>Details2!H484</f>
        <v>3989489.46</v>
      </c>
      <c r="I40" s="1">
        <f>Details2!I484</f>
        <v>3382669.27</v>
      </c>
      <c r="J40" s="1">
        <f>Details2!J484</f>
        <v>2948723.95</v>
      </c>
      <c r="K40" s="1">
        <f>Details2!K484</f>
        <v>2838772.21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515456.58</v>
      </c>
      <c r="G41" s="1">
        <f>Details2!G485</f>
        <v>418642.17</v>
      </c>
      <c r="H41" s="1">
        <f>Details2!H485</f>
        <v>438139.99</v>
      </c>
      <c r="I41" s="1">
        <f>Details2!I485</f>
        <v>379121.72</v>
      </c>
      <c r="J41" s="1">
        <f>Details2!J485</f>
        <v>327456.44</v>
      </c>
      <c r="K41" s="1">
        <f>Details2!K485</f>
        <v>266486.64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2177011.21</v>
      </c>
      <c r="G42" s="1">
        <f>Details2!G486</f>
        <v>1931731.03</v>
      </c>
      <c r="H42" s="1">
        <f>Details2!H486</f>
        <v>1847223.13</v>
      </c>
      <c r="I42" s="1">
        <f>Details2!I486</f>
        <v>1910686.02</v>
      </c>
      <c r="J42" s="1">
        <f>Details2!J486</f>
        <v>1842334.15</v>
      </c>
      <c r="K42" s="1">
        <f>Details2!K486</f>
        <v>1679494.5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1121583.67</v>
      </c>
      <c r="G43" s="1">
        <f>Details2!G487</f>
        <v>764795.08</v>
      </c>
      <c r="H43" s="1">
        <f>Details2!H487</f>
        <v>801192.71</v>
      </c>
      <c r="I43" s="1">
        <f>Details2!I487</f>
        <v>742879.17</v>
      </c>
      <c r="J43" s="1">
        <f>Details2!J487</f>
        <v>696338.1</v>
      </c>
      <c r="K43" s="1">
        <f>Details2!K487</f>
        <v>646699.55000000005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1904958.88</v>
      </c>
      <c r="G44" s="1">
        <f>Details2!G488</f>
        <v>1521357.09</v>
      </c>
      <c r="H44" s="1">
        <f>Details2!H488</f>
        <v>1359993.52</v>
      </c>
      <c r="I44" s="1">
        <f>Details2!I488</f>
        <v>1270617.69</v>
      </c>
      <c r="J44" s="1">
        <f>Details2!J488</f>
        <v>1040159.03</v>
      </c>
      <c r="K44" s="1">
        <f>Details2!K488</f>
        <v>806864.92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2923309.93</v>
      </c>
      <c r="G45" s="1">
        <f>Details2!G489</f>
        <v>2029152.89</v>
      </c>
      <c r="H45" s="1">
        <f>Details2!H489</f>
        <v>1900812.39</v>
      </c>
      <c r="I45" s="1">
        <f>Details2!I489</f>
        <v>1863866.4</v>
      </c>
      <c r="J45" s="1">
        <f>Details2!J489</f>
        <v>1479160.73</v>
      </c>
      <c r="K45" s="1">
        <f>Details2!K489</f>
        <v>1301614.8500000001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390346.94</v>
      </c>
      <c r="G46" s="1">
        <f>Details2!G490</f>
        <v>282040.07</v>
      </c>
      <c r="H46" s="1">
        <f>Details2!H490</f>
        <v>250083.85</v>
      </c>
      <c r="I46" s="1">
        <f>Details2!I490</f>
        <v>226520.14</v>
      </c>
      <c r="J46" s="1">
        <f>Details2!J490</f>
        <v>189859.29</v>
      </c>
      <c r="K46" s="1">
        <f>Details2!K490</f>
        <v>145309.07999999999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15225443.039999999</v>
      </c>
      <c r="G47" s="1">
        <f>Details2!G491</f>
        <v>8447023.9100000001</v>
      </c>
      <c r="H47" s="1">
        <f>Details2!H491</f>
        <v>9967330.6199999992</v>
      </c>
      <c r="I47" s="1">
        <f>Details2!I491</f>
        <v>9253148.2100000009</v>
      </c>
      <c r="J47" s="1">
        <f>Details2!J491</f>
        <v>8939845.2200000007</v>
      </c>
      <c r="K47" s="1">
        <f>Details2!K491</f>
        <v>8499050.8000000007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8096703.2999999998</v>
      </c>
      <c r="G48" s="1">
        <f>Details2!G492</f>
        <v>6119762.2000000002</v>
      </c>
      <c r="H48" s="1">
        <f>Details2!H492</f>
        <v>4967374.67</v>
      </c>
      <c r="I48" s="1">
        <f>Details2!I492</f>
        <v>4603172.25</v>
      </c>
      <c r="J48" s="1">
        <f>Details2!J492</f>
        <v>4022176.3</v>
      </c>
      <c r="K48" s="1">
        <f>Details2!K492</f>
        <v>3580826.5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4405014.88</v>
      </c>
      <c r="G49" s="1">
        <f>Details2!G493</f>
        <v>3421578.46</v>
      </c>
      <c r="H49" s="1">
        <f>Details2!H493</f>
        <v>3200275.1</v>
      </c>
      <c r="I49" s="1">
        <f>Details2!I493</f>
        <v>2767896.98</v>
      </c>
      <c r="J49" s="1">
        <f>Details2!J493</f>
        <v>2689717.31</v>
      </c>
      <c r="K49" s="1">
        <f>Details2!K493</f>
        <v>2478879.62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3436322.57</v>
      </c>
      <c r="G50" s="1">
        <f>Details2!G494</f>
        <v>2330418.29</v>
      </c>
      <c r="H50" s="1">
        <f>Details2!H494</f>
        <v>1853370.57</v>
      </c>
      <c r="I50" s="1">
        <f>Details2!I494</f>
        <v>1616525.02</v>
      </c>
      <c r="J50" s="1">
        <f>Details2!J494</f>
        <v>1484308.12</v>
      </c>
      <c r="K50" s="1">
        <f>Details2!K494</f>
        <v>1231200.55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1585714.04</v>
      </c>
      <c r="G51" s="1">
        <f>Details2!G495</f>
        <v>1276956.05</v>
      </c>
      <c r="H51" s="1">
        <f>Details2!H495</f>
        <v>1081118.32</v>
      </c>
      <c r="I51" s="1">
        <f>Details2!I495</f>
        <v>995932.39</v>
      </c>
      <c r="J51" s="1">
        <f>Details2!J495</f>
        <v>957095</v>
      </c>
      <c r="K51" s="1">
        <f>Details2!K495</f>
        <v>799029.09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282193.28999999998</v>
      </c>
      <c r="G52" s="1">
        <f>Details2!G496</f>
        <v>183329.96</v>
      </c>
      <c r="H52" s="1">
        <f>Details2!H496</f>
        <v>188509.24</v>
      </c>
      <c r="I52" s="1">
        <f>Details2!I496</f>
        <v>197825.81</v>
      </c>
      <c r="J52" s="1">
        <f>Details2!J496</f>
        <v>112490.03</v>
      </c>
      <c r="K52" s="1">
        <f>Details2!K496</f>
        <v>120256.92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2370487.98</v>
      </c>
      <c r="G53" s="1">
        <f>Details2!G497</f>
        <v>1603812.58</v>
      </c>
      <c r="H53" s="1">
        <f>Details2!H497</f>
        <v>1123934.3999999999</v>
      </c>
      <c r="I53" s="1">
        <f>Details2!I497</f>
        <v>846511.14</v>
      </c>
      <c r="J53" s="1">
        <f>Details2!J497</f>
        <v>798091.6</v>
      </c>
      <c r="K53" s="1">
        <f>Details2!K497</f>
        <v>678638.63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3453738.12</v>
      </c>
      <c r="G55" s="1">
        <f>Details2!G499</f>
        <v>2194825.12</v>
      </c>
      <c r="H55" s="1">
        <f>Details2!H499</f>
        <v>2013880.09</v>
      </c>
      <c r="I55" s="1">
        <f>Details2!I499</f>
        <v>1874375.5</v>
      </c>
      <c r="J55" s="1">
        <f>Details2!J499</f>
        <v>1765942.39</v>
      </c>
      <c r="K55" s="1">
        <f>Details2!K499</f>
        <v>1528592.79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1062085.75</v>
      </c>
      <c r="G56" s="1">
        <f>Details2!G500</f>
        <v>14257.8</v>
      </c>
      <c r="H56" s="1">
        <f>Details2!H500</f>
        <v>764767.48</v>
      </c>
      <c r="I56" s="1">
        <f>Details2!I500</f>
        <v>709840.64</v>
      </c>
      <c r="J56" s="1">
        <f>Details2!J500</f>
        <v>655182.64</v>
      </c>
      <c r="K56" s="1">
        <f>Details2!K500</f>
        <v>490395.69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2044959.28</v>
      </c>
      <c r="G57" s="1">
        <f>Details2!G501</f>
        <v>1114009.82</v>
      </c>
      <c r="H57" s="1">
        <f>Details2!H501</f>
        <v>807318.8</v>
      </c>
      <c r="I57" s="1">
        <f>Details2!I501</f>
        <v>764902.99</v>
      </c>
      <c r="J57" s="1">
        <f>Details2!J501</f>
        <v>695936.31</v>
      </c>
      <c r="K57" s="1">
        <f>Details2!K501</f>
        <v>659281.34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3483989.71</v>
      </c>
      <c r="G58" s="1">
        <f>Details2!G502</f>
        <v>2764328.75</v>
      </c>
      <c r="H58" s="1">
        <f>Details2!H502</f>
        <v>2492611.5299999998</v>
      </c>
      <c r="I58" s="1">
        <f>Details2!I502</f>
        <v>2342593.2999999998</v>
      </c>
      <c r="J58" s="1">
        <f>Details2!J502</f>
        <v>1932237.04</v>
      </c>
      <c r="K58" s="1">
        <f>Details2!K502</f>
        <v>1670499.23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280014.21000000002</v>
      </c>
      <c r="G59" s="1">
        <f>Details2!G503</f>
        <v>179909.18</v>
      </c>
      <c r="H59" s="1">
        <f>Details2!H503</f>
        <v>0</v>
      </c>
      <c r="I59" s="1">
        <f>Details2!I503</f>
        <v>0</v>
      </c>
      <c r="J59" s="1" t="str">
        <f>Details2!J503</f>
        <v>NULL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789346.84</v>
      </c>
      <c r="G60" s="1">
        <f>Details2!G504</f>
        <v>532147.77</v>
      </c>
      <c r="H60" s="1">
        <f>Details2!H504</f>
        <v>508664.13</v>
      </c>
      <c r="I60" s="1">
        <f>Details2!I504</f>
        <v>460480.18</v>
      </c>
      <c r="J60" s="1">
        <f>Details2!J504</f>
        <v>369511.14</v>
      </c>
      <c r="K60" s="1">
        <f>Details2!K504</f>
        <v>354053.46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2042871.74</v>
      </c>
      <c r="G61" s="1">
        <f>Details2!G505</f>
        <v>1292489.56</v>
      </c>
      <c r="H61" s="1">
        <f>Details2!H505</f>
        <v>1228008.3799999999</v>
      </c>
      <c r="I61" s="1">
        <f>Details2!I505</f>
        <v>1266041.97</v>
      </c>
      <c r="J61" s="1">
        <f>Details2!J505</f>
        <v>1048049.24</v>
      </c>
      <c r="K61" s="1">
        <f>Details2!K505</f>
        <v>847503.73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812463.11</v>
      </c>
      <c r="G63" s="1">
        <f>Details2!G507</f>
        <v>653767.53</v>
      </c>
      <c r="H63" s="1">
        <f>Details2!H507</f>
        <v>867494.92</v>
      </c>
      <c r="I63" s="1">
        <f>Details2!I507</f>
        <v>910771.17</v>
      </c>
      <c r="J63" s="1">
        <f>Details2!J507</f>
        <v>748991.94</v>
      </c>
      <c r="K63" s="1">
        <f>Details2!K507</f>
        <v>557764.5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1965196.57</v>
      </c>
      <c r="G65" s="1">
        <f>Details2!G509</f>
        <v>1727993.75</v>
      </c>
      <c r="H65" s="1">
        <f>Details2!H509</f>
        <v>2239586.39</v>
      </c>
      <c r="I65" s="1">
        <f>Details2!I509</f>
        <v>1770359.63</v>
      </c>
      <c r="J65" s="1">
        <f>Details2!J509</f>
        <v>1405802.6</v>
      </c>
      <c r="K65" s="1">
        <f>Details2!K509</f>
        <v>1242489.56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450101.76000000001</v>
      </c>
      <c r="G67" s="1">
        <f>Details2!G511</f>
        <v>342579.09</v>
      </c>
      <c r="H67" s="1">
        <f>Details2!H511</f>
        <v>340587.31</v>
      </c>
      <c r="I67" s="1">
        <f>Details2!I511</f>
        <v>408439.7</v>
      </c>
      <c r="J67" s="1">
        <f>Details2!J511</f>
        <v>416326.43</v>
      </c>
      <c r="K67" s="1">
        <f>Details2!K511</f>
        <v>379197.95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755690.32</v>
      </c>
      <c r="G68" s="1">
        <f>Details2!G512</f>
        <v>609154.35</v>
      </c>
      <c r="H68" s="1">
        <f>Details2!H512</f>
        <v>596799.03</v>
      </c>
      <c r="I68" s="1">
        <f>Details2!I512</f>
        <v>609367.41</v>
      </c>
      <c r="J68" s="1">
        <f>Details2!J512</f>
        <v>694640.22</v>
      </c>
      <c r="K68" s="1">
        <f>Details2!K512</f>
        <v>611797.39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4736130.88</v>
      </c>
      <c r="G69" s="1">
        <f>Details2!G513</f>
        <v>3116867.21</v>
      </c>
      <c r="H69" s="1">
        <f>Details2!H513</f>
        <v>2262792.69</v>
      </c>
      <c r="I69" s="1">
        <f>Details2!I513</f>
        <v>1940677.5</v>
      </c>
      <c r="J69" s="1">
        <f>Details2!J513</f>
        <v>1751333.41</v>
      </c>
      <c r="K69" s="1">
        <f>Details2!K513</f>
        <v>1625745.79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6938189.4500000002</v>
      </c>
      <c r="G71" s="1">
        <f>Details2!G515</f>
        <v>5769940.96</v>
      </c>
      <c r="H71" s="1">
        <f>Details2!H515</f>
        <v>5013553.6500000004</v>
      </c>
      <c r="I71" s="1">
        <f>Details2!I515</f>
        <v>4004716.58</v>
      </c>
      <c r="J71" s="1">
        <f>Details2!J515</f>
        <v>2231828.08</v>
      </c>
      <c r="K71" s="1">
        <f>Details2!K515</f>
        <v>1020472.51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2851075.67</v>
      </c>
      <c r="G73" s="1">
        <f>Details2!G517</f>
        <v>2491269.7799999998</v>
      </c>
      <c r="H73" s="1">
        <f>Details2!H517</f>
        <v>2703795.54</v>
      </c>
      <c r="I73" s="1">
        <f>Details2!I517</f>
        <v>2797217.93</v>
      </c>
      <c r="J73" s="1">
        <f>Details2!J517</f>
        <v>2853163.01</v>
      </c>
      <c r="K73" s="1">
        <f>Details2!K517</f>
        <v>2138594.7000000002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2358403.4500000002</v>
      </c>
      <c r="G74" s="1">
        <f>Details2!G518</f>
        <v>2496104.34</v>
      </c>
      <c r="H74" s="1">
        <f>Details2!H518</f>
        <v>2559509.9900000002</v>
      </c>
      <c r="I74" s="1">
        <f>Details2!I518</f>
        <v>2364853.12</v>
      </c>
      <c r="J74" s="1">
        <f>Details2!J518</f>
        <v>2273116.75</v>
      </c>
      <c r="K74" s="1">
        <f>Details2!K518</f>
        <v>1934209.28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1127820.05</v>
      </c>
      <c r="G75" s="1">
        <f>Details2!G519</f>
        <v>853005.87</v>
      </c>
      <c r="H75" s="1">
        <f>Details2!H519</f>
        <v>794900.4</v>
      </c>
      <c r="I75" s="1">
        <f>Details2!I519</f>
        <v>782663.94</v>
      </c>
      <c r="J75" s="1">
        <f>Details2!J519</f>
        <v>745847.68</v>
      </c>
      <c r="K75" s="1">
        <f>Details2!K519</f>
        <v>667867.96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1666959.29</v>
      </c>
      <c r="G76" s="1">
        <f>Details2!G520</f>
        <v>1463275.93</v>
      </c>
      <c r="H76" s="1">
        <f>Details2!H520</f>
        <v>1835879.53</v>
      </c>
      <c r="I76" s="1">
        <f>Details2!I520</f>
        <v>1899241</v>
      </c>
      <c r="J76" s="1">
        <f>Details2!J520</f>
        <v>1677600</v>
      </c>
      <c r="K76" s="1">
        <f>Details2!K520</f>
        <v>1336981.8700000001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8322841.2699999996</v>
      </c>
      <c r="G77" s="1">
        <f>Details2!G521</f>
        <v>6704731.3399999999</v>
      </c>
      <c r="H77" s="1">
        <f>Details2!H521</f>
        <v>9908757.4100000001</v>
      </c>
      <c r="I77" s="1">
        <f>Details2!I521</f>
        <v>0</v>
      </c>
      <c r="J77" s="1">
        <f>Details2!J521</f>
        <v>0</v>
      </c>
      <c r="K77" s="1" t="str">
        <f>Details2!K521</f>
        <v>NULL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6968197.54</v>
      </c>
      <c r="G78" s="1">
        <f>Details2!G522</f>
        <v>5411628.0599999996</v>
      </c>
      <c r="H78" s="1">
        <f>Details2!H522</f>
        <v>4083171.63</v>
      </c>
      <c r="I78" s="1">
        <f>Details2!I522</f>
        <v>3772277.63</v>
      </c>
      <c r="J78" s="1">
        <f>Details2!J522</f>
        <v>3314957.66</v>
      </c>
      <c r="K78" s="1">
        <f>Details2!K522</f>
        <v>2362425.33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3585832.98</v>
      </c>
      <c r="G79" s="1">
        <f>Details2!G523</f>
        <v>2510966.36</v>
      </c>
      <c r="H79" s="1">
        <f>Details2!H523</f>
        <v>2443340.4300000002</v>
      </c>
      <c r="I79" s="1">
        <f>Details2!I523</f>
        <v>2059058.11</v>
      </c>
      <c r="J79" s="1">
        <f>Details2!J523</f>
        <v>1917487.95</v>
      </c>
      <c r="K79" s="1">
        <f>Details2!K523</f>
        <v>1529919.14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4226895.8099999996</v>
      </c>
      <c r="G80" s="1">
        <f>Details2!G524</f>
        <v>3193121.54</v>
      </c>
      <c r="H80" s="1">
        <f>Details2!H524</f>
        <v>2684842.32</v>
      </c>
      <c r="I80" s="1">
        <f>Details2!I524</f>
        <v>2621857.66</v>
      </c>
      <c r="J80" s="1">
        <f>Details2!J524</f>
        <v>1845913.37</v>
      </c>
      <c r="K80" s="1">
        <f>Details2!K524</f>
        <v>1419577.1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5162268.22</v>
      </c>
      <c r="G81" s="1">
        <f>Details2!G525</f>
        <v>5436536.1299999999</v>
      </c>
      <c r="H81" s="1">
        <f>Details2!H525</f>
        <v>4921162.37</v>
      </c>
      <c r="I81" s="1">
        <f>Details2!I525</f>
        <v>4530744.01</v>
      </c>
      <c r="J81" s="1">
        <f>Details2!J525</f>
        <v>4960859.09</v>
      </c>
      <c r="K81" s="1">
        <f>Details2!K525</f>
        <v>2761365.03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1512593.1</v>
      </c>
      <c r="G82" s="1">
        <f>Details2!G526</f>
        <v>1178577.94</v>
      </c>
      <c r="H82" s="1">
        <f>Details2!H526</f>
        <v>1057023.33</v>
      </c>
      <c r="I82" s="1">
        <f>Details2!I526</f>
        <v>1014648.61</v>
      </c>
      <c r="J82" s="1">
        <f>Details2!J526</f>
        <v>923328.75</v>
      </c>
      <c r="K82" s="1">
        <f>Details2!K526</f>
        <v>909876.71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1128428.58</v>
      </c>
      <c r="G83" s="1">
        <f>Details2!G527</f>
        <v>777347.25</v>
      </c>
      <c r="H83" s="1">
        <f>Details2!H527</f>
        <v>545100.05000000005</v>
      </c>
      <c r="I83" s="1">
        <f>Details2!I527</f>
        <v>545190.54</v>
      </c>
      <c r="J83" s="1">
        <f>Details2!J527</f>
        <v>494699.79</v>
      </c>
      <c r="K83" s="1">
        <f>Details2!K527</f>
        <v>248659.75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4001393.24</v>
      </c>
      <c r="G84" s="1">
        <f>Details2!G528</f>
        <v>2833585.52</v>
      </c>
      <c r="H84" s="1">
        <f>Details2!H528</f>
        <v>2565026.87</v>
      </c>
      <c r="I84" s="1">
        <f>Details2!I528</f>
        <v>2157714.4</v>
      </c>
      <c r="J84" s="1">
        <f>Details2!J528</f>
        <v>1881626.08</v>
      </c>
      <c r="K84" s="1">
        <f>Details2!K528</f>
        <v>1456598.37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3664323.83</v>
      </c>
      <c r="G85" s="1">
        <f>Details2!G529</f>
        <v>2806464.49</v>
      </c>
      <c r="H85" s="1">
        <f>Details2!H529</f>
        <v>2525871.77</v>
      </c>
      <c r="I85" s="1">
        <f>Details2!I529</f>
        <v>2291659.7799999998</v>
      </c>
      <c r="J85" s="1">
        <f>Details2!J529</f>
        <v>2025885.9</v>
      </c>
      <c r="K85" s="1">
        <f>Details2!K529</f>
        <v>1901006.89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1824881.29</v>
      </c>
      <c r="G86" s="1">
        <f>Details2!G530</f>
        <v>1220843.82</v>
      </c>
      <c r="H86" s="1">
        <f>Details2!H530</f>
        <v>1085404.51</v>
      </c>
      <c r="I86" s="1">
        <f>Details2!I530</f>
        <v>878201.5</v>
      </c>
      <c r="J86" s="1">
        <f>Details2!J530</f>
        <v>673471.48</v>
      </c>
      <c r="K86" s="1">
        <f>Details2!K530</f>
        <v>529890.79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5742566.6399999997</v>
      </c>
      <c r="G87" s="1">
        <f>Details2!G531</f>
        <v>5191130.53</v>
      </c>
      <c r="H87" s="1">
        <f>Details2!H531</f>
        <v>7836726.5700000003</v>
      </c>
      <c r="I87" s="1">
        <f>Details2!I531</f>
        <v>9514849.0500000007</v>
      </c>
      <c r="J87" s="1">
        <f>Details2!J531</f>
        <v>7304324.54</v>
      </c>
      <c r="K87" s="1">
        <f>Details2!K531</f>
        <v>6435781.3700000001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1426871.83</v>
      </c>
      <c r="G88" s="1">
        <f>Details2!G532</f>
        <v>1576991.83</v>
      </c>
      <c r="H88" s="1">
        <f>Details2!H532</f>
        <v>1296102.73</v>
      </c>
      <c r="I88" s="1">
        <f>Details2!I532</f>
        <v>877452.51</v>
      </c>
      <c r="J88" s="1">
        <f>Details2!J532</f>
        <v>872603.84</v>
      </c>
      <c r="K88" s="1">
        <f>Details2!K532</f>
        <v>695622.55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>
        <f>Details2!F533</f>
        <v>1423917.51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1844865.72</v>
      </c>
      <c r="G90" s="1">
        <f>Details2!G534</f>
        <v>2279621.3199999998</v>
      </c>
      <c r="H90" s="1">
        <f>Details2!H534</f>
        <v>1797340.24</v>
      </c>
      <c r="I90" s="1">
        <f>Details2!I534</f>
        <v>1386385.24</v>
      </c>
      <c r="J90" s="1">
        <f>Details2!J534</f>
        <v>1222394.78</v>
      </c>
      <c r="K90" s="1">
        <f>Details2!K534</f>
        <v>1002892.81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9310351</v>
      </c>
      <c r="G91" s="1">
        <f>Details2!G535</f>
        <v>6332820.5199999996</v>
      </c>
      <c r="H91" s="1">
        <f>Details2!H535</f>
        <v>7006072.25</v>
      </c>
      <c r="I91" s="1">
        <f>Details2!I535</f>
        <v>6252573.1500000004</v>
      </c>
      <c r="J91" s="1">
        <f>Details2!J535</f>
        <v>4869699</v>
      </c>
      <c r="K91" s="1">
        <f>Details2!K535</f>
        <v>4242569.5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1878310.33</v>
      </c>
      <c r="G92" s="1">
        <f>Details2!G536</f>
        <v>1166648.81</v>
      </c>
      <c r="H92" s="1">
        <f>Details2!H536</f>
        <v>1145524.49</v>
      </c>
      <c r="I92" s="1">
        <f>Details2!I536</f>
        <v>1342092.17</v>
      </c>
      <c r="J92" s="1">
        <f>Details2!J536</f>
        <v>1394143.22</v>
      </c>
      <c r="K92" s="1">
        <f>Details2!K536</f>
        <v>1287467.74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4488921.5599999996</v>
      </c>
      <c r="G93" s="1">
        <f>Details2!G537</f>
        <v>3247891.43</v>
      </c>
      <c r="H93" s="1">
        <f>Details2!H537</f>
        <v>3451160.31</v>
      </c>
      <c r="I93" s="1">
        <f>Details2!I537</f>
        <v>2614843.2200000002</v>
      </c>
      <c r="J93" s="1">
        <f>Details2!J537</f>
        <v>2772119.91</v>
      </c>
      <c r="K93" s="1">
        <f>Details2!K537</f>
        <v>2377213.09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4097017.52</v>
      </c>
      <c r="G94" s="1">
        <f>Details2!G538</f>
        <v>3492440.8</v>
      </c>
      <c r="H94" s="1">
        <f>Details2!H538</f>
        <v>2927544.73</v>
      </c>
      <c r="I94" s="1">
        <f>Details2!I538</f>
        <v>4221138.8499999996</v>
      </c>
      <c r="J94" s="1">
        <f>Details2!J538</f>
        <v>2793087.72</v>
      </c>
      <c r="K94" s="1">
        <f>Details2!K538</f>
        <v>2951257.51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7436732.9400000004</v>
      </c>
      <c r="G95" s="1">
        <f>Details2!G539</f>
        <v>7618735.7300000004</v>
      </c>
      <c r="H95" s="1">
        <f>Details2!H539</f>
        <v>6995710.9400000004</v>
      </c>
      <c r="I95" s="1">
        <f>Details2!I539</f>
        <v>5780602.3200000003</v>
      </c>
      <c r="J95" s="1">
        <f>Details2!J539</f>
        <v>5631739.1299999999</v>
      </c>
      <c r="K95" s="1">
        <f>Details2!K539</f>
        <v>7391063.9400000004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1710955.99</v>
      </c>
      <c r="G96" s="1">
        <f>Details2!G540</f>
        <v>1323196.04</v>
      </c>
      <c r="H96" s="1">
        <f>Details2!H540</f>
        <v>1586104.18</v>
      </c>
      <c r="I96" s="1">
        <f>Details2!I540</f>
        <v>1320051.8899999999</v>
      </c>
      <c r="J96" s="1">
        <f>Details2!J540</f>
        <v>1324736.71</v>
      </c>
      <c r="K96" s="1">
        <f>Details2!K540</f>
        <v>1158213.26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1149835.68</v>
      </c>
      <c r="G97" s="1">
        <f>Details2!G541</f>
        <v>1696186.75</v>
      </c>
      <c r="H97" s="1">
        <f>Details2!H541</f>
        <v>1893750.05</v>
      </c>
      <c r="I97" s="1">
        <f>Details2!I541</f>
        <v>1828364.65</v>
      </c>
      <c r="J97" s="1">
        <f>Details2!J541</f>
        <v>1773537.22</v>
      </c>
      <c r="K97" s="1">
        <f>Details2!K541</f>
        <v>1659176.98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741239.5</v>
      </c>
      <c r="G98" s="1">
        <f>Details2!G542</f>
        <v>1079382.6299999999</v>
      </c>
      <c r="H98" s="1">
        <f>Details2!H542</f>
        <v>1872761.41</v>
      </c>
      <c r="I98" s="1">
        <f>Details2!I542</f>
        <v>1882111.89</v>
      </c>
      <c r="J98" s="1">
        <f>Details2!J542</f>
        <v>1887199.5</v>
      </c>
      <c r="K98" s="1">
        <f>Details2!K542</f>
        <v>1621268.06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8953526.8800000008</v>
      </c>
      <c r="G99" s="1">
        <f>Details2!G543</f>
        <v>5486506.0300000003</v>
      </c>
      <c r="H99" s="1">
        <f>Details2!H543</f>
        <v>4737209.43</v>
      </c>
      <c r="I99" s="1">
        <f>Details2!I543</f>
        <v>5249715.01</v>
      </c>
      <c r="J99" s="1">
        <f>Details2!J543</f>
        <v>5360677.33</v>
      </c>
      <c r="K99" s="1">
        <f>Details2!K543</f>
        <v>4787191.75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72979.64</v>
      </c>
      <c r="G100" s="1">
        <f>Details2!G544</f>
        <v>78515.37</v>
      </c>
      <c r="H100" s="1">
        <f>Details2!H544</f>
        <v>57077.74</v>
      </c>
      <c r="I100" s="1">
        <f>Details2!I544</f>
        <v>54369.14</v>
      </c>
      <c r="J100" s="1">
        <f>Details2!J544</f>
        <v>28187.31</v>
      </c>
      <c r="K100" s="1">
        <f>Details2!K544</f>
        <v>19495.8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719059.26</v>
      </c>
      <c r="G106" s="1">
        <f>Details2!G550</f>
        <v>498887.75</v>
      </c>
      <c r="H106" s="1">
        <f>Details2!H550</f>
        <v>523651.52</v>
      </c>
      <c r="I106" s="1">
        <f>Details2!I550</f>
        <v>504766.65</v>
      </c>
      <c r="J106" s="1">
        <f>Details2!J550</f>
        <v>434388.38</v>
      </c>
      <c r="K106" s="1">
        <f>Details2!K550</f>
        <v>434206.56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1156597.8899999999</v>
      </c>
      <c r="G113" s="1">
        <f>Details2!G557</f>
        <v>396855.19</v>
      </c>
      <c r="H113" s="1">
        <f>Details2!H557</f>
        <v>750004.29</v>
      </c>
      <c r="I113" s="1">
        <f>Details2!I557</f>
        <v>691094.83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2163383.0499999998</v>
      </c>
      <c r="G114" s="1">
        <f>Details2!G558</f>
        <v>947035.4</v>
      </c>
      <c r="H114" s="1">
        <f>Details2!H558</f>
        <v>2514751.8199999998</v>
      </c>
      <c r="I114" s="1">
        <f>Details2!I558</f>
        <v>2823920.18</v>
      </c>
      <c r="J114" s="1">
        <f>Details2!J558</f>
        <v>3290869.61</v>
      </c>
      <c r="K114" s="1">
        <f>Details2!K558</f>
        <v>3003120.32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326591.32</v>
      </c>
      <c r="G115" s="1">
        <f>Details2!G559</f>
        <v>111852.61</v>
      </c>
      <c r="H115" s="1">
        <f>Details2!H559</f>
        <v>336042.06</v>
      </c>
      <c r="I115" s="1">
        <f>Details2!I559</f>
        <v>309476.71000000002</v>
      </c>
      <c r="J115" s="1">
        <f>Details2!J559</f>
        <v>320878.99</v>
      </c>
      <c r="K115" s="1">
        <f>Details2!K559</f>
        <v>319260.46999999997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 t="str">
        <f>Details2!H560</f>
        <v>NULL</v>
      </c>
      <c r="I116" s="1">
        <f>Details2!I560</f>
        <v>81267.66</v>
      </c>
      <c r="J116" s="1">
        <f>Details2!J560</f>
        <v>73898.67</v>
      </c>
      <c r="K116" s="1">
        <f>Details2!K560</f>
        <v>63536.7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9252.27</v>
      </c>
      <c r="G117" s="1">
        <f>Details2!G561</f>
        <v>360116.44</v>
      </c>
      <c r="H117" s="1">
        <f>Details2!H561</f>
        <v>434786.5</v>
      </c>
      <c r="I117" s="1">
        <f>Details2!I561</f>
        <v>590639.6</v>
      </c>
      <c r="J117" s="1">
        <f>Details2!J561</f>
        <v>672367.74</v>
      </c>
      <c r="K117" s="1">
        <f>Details2!K561</f>
        <v>474011.77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620170.64</v>
      </c>
      <c r="G118" s="1">
        <f>Details2!G562</f>
        <v>680394.76</v>
      </c>
      <c r="H118" s="1">
        <f>Details2!H562</f>
        <v>616475.67000000004</v>
      </c>
      <c r="I118" s="1">
        <f>Details2!I562</f>
        <v>642720.41</v>
      </c>
      <c r="J118" s="1">
        <f>Details2!J562</f>
        <v>790972.95</v>
      </c>
      <c r="K118" s="1">
        <f>Details2!K562</f>
        <v>530338.37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2020865.13</v>
      </c>
      <c r="G119" s="1">
        <f>Details2!G563</f>
        <v>1440585.27</v>
      </c>
      <c r="H119" s="1">
        <f>Details2!H563</f>
        <v>1024349.9</v>
      </c>
      <c r="I119" s="1">
        <f>Details2!I563</f>
        <v>1142253.03</v>
      </c>
      <c r="J119" s="1">
        <f>Details2!J563</f>
        <v>911744.55</v>
      </c>
      <c r="K119" s="1">
        <f>Details2!K563</f>
        <v>963956.61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2849239.44</v>
      </c>
      <c r="G120" s="1">
        <f>Details2!G564</f>
        <v>2854274.75</v>
      </c>
      <c r="H120" s="1">
        <f>Details2!H564</f>
        <v>2201894.19</v>
      </c>
      <c r="I120" s="1">
        <f>Details2!I564</f>
        <v>1964855.9</v>
      </c>
      <c r="J120" s="1">
        <f>Details2!J564</f>
        <v>2042148.77</v>
      </c>
      <c r="K120" s="1">
        <f>Details2!K564</f>
        <v>2122992.52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628686.73</v>
      </c>
      <c r="G121" s="1">
        <f>Details2!G565</f>
        <v>402549.87</v>
      </c>
      <c r="H121" s="1">
        <f>Details2!H565</f>
        <v>624953.67000000004</v>
      </c>
      <c r="I121" s="1">
        <f>Details2!I565</f>
        <v>656182.26</v>
      </c>
      <c r="J121" s="1">
        <f>Details2!J565</f>
        <v>564643.06000000006</v>
      </c>
      <c r="K121" s="1">
        <f>Details2!K565</f>
        <v>465335.81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453195.18</v>
      </c>
      <c r="G122" s="1">
        <f>Details2!G566</f>
        <v>591658.93000000005</v>
      </c>
      <c r="H122" s="1">
        <f>Details2!H566</f>
        <v>720035.03</v>
      </c>
      <c r="I122" s="1">
        <f>Details2!I566</f>
        <v>607622.74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2696605.01</v>
      </c>
      <c r="G123" s="1">
        <f>Details2!G567</f>
        <v>1539407.98</v>
      </c>
      <c r="H123" s="1">
        <f>Details2!H567</f>
        <v>3348083.39</v>
      </c>
      <c r="I123" s="1">
        <f>Details2!I567</f>
        <v>3277620.48</v>
      </c>
      <c r="J123" s="1">
        <f>Details2!J567</f>
        <v>3387470.57</v>
      </c>
      <c r="K123" s="1">
        <f>Details2!K567</f>
        <v>3414856.06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9312327.5899999999</v>
      </c>
      <c r="G124" s="1">
        <f>Details2!G568</f>
        <v>7025872.3399999999</v>
      </c>
      <c r="H124" s="1">
        <f>Details2!H568</f>
        <v>5603776.21</v>
      </c>
      <c r="I124" s="1">
        <f>Details2!I568</f>
        <v>5961214.3700000001</v>
      </c>
      <c r="J124" s="1">
        <f>Details2!J568</f>
        <v>5623335.3200000003</v>
      </c>
      <c r="K124" s="1">
        <f>Details2!K568</f>
        <v>5101017.3899999997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2878731.57</v>
      </c>
      <c r="G125" s="1">
        <f>Details2!G569</f>
        <v>2373181.13</v>
      </c>
      <c r="H125" s="1">
        <f>Details2!H569</f>
        <v>1481476.91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1124032.5</v>
      </c>
      <c r="G126" s="1">
        <f>Details2!G570</f>
        <v>788582.55</v>
      </c>
      <c r="H126" s="1">
        <f>Details2!H570</f>
        <v>788825.09</v>
      </c>
      <c r="I126" s="1">
        <f>Details2!I570</f>
        <v>659410.98</v>
      </c>
      <c r="J126" s="1">
        <f>Details2!J570</f>
        <v>579495.01</v>
      </c>
      <c r="K126" s="1">
        <f>Details2!K570</f>
        <v>501560.61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2890837.22</v>
      </c>
      <c r="G127" s="1">
        <f>Details2!G571</f>
        <v>2163609.41</v>
      </c>
      <c r="H127" s="1">
        <f>Details2!H571</f>
        <v>2247516.14</v>
      </c>
      <c r="I127" s="1">
        <f>Details2!I571</f>
        <v>2476497.9</v>
      </c>
      <c r="J127" s="1">
        <f>Details2!J571</f>
        <v>2177501.84</v>
      </c>
      <c r="K127" s="1">
        <f>Details2!K571</f>
        <v>3086736.23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1946115.42</v>
      </c>
      <c r="G128" s="1">
        <f>Details2!G572</f>
        <v>1822559.68</v>
      </c>
      <c r="H128" s="1">
        <f>Details2!H572</f>
        <v>1486288.46</v>
      </c>
      <c r="I128" s="1">
        <f>Details2!I572</f>
        <v>1299241.49</v>
      </c>
      <c r="J128" s="1">
        <f>Details2!J572</f>
        <v>1081008.2</v>
      </c>
      <c r="K128" s="1">
        <f>Details2!K572</f>
        <v>816676</v>
      </c>
    </row>
    <row r="129" spans="2:12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540020</v>
      </c>
      <c r="G129" s="1">
        <f>Details2!G573</f>
        <v>452818.95</v>
      </c>
      <c r="H129" s="1">
        <f>Details2!H573</f>
        <v>438460.21</v>
      </c>
      <c r="I129" s="1">
        <f>Details2!I573</f>
        <v>451629.7</v>
      </c>
      <c r="J129" s="1">
        <f>Details2!J573</f>
        <v>953826.96</v>
      </c>
      <c r="K129" s="1">
        <f>Details2!K573</f>
        <v>863442.58</v>
      </c>
    </row>
    <row r="130" spans="2:12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4153978.63</v>
      </c>
      <c r="G130" s="1">
        <f>Details2!G574</f>
        <v>2526814.38</v>
      </c>
      <c r="H130" s="1">
        <f>Details2!H574</f>
        <v>1750282.8</v>
      </c>
      <c r="I130" s="1">
        <f>Details2!I574</f>
        <v>1787368.96</v>
      </c>
      <c r="J130" s="1">
        <f>Details2!J574</f>
        <v>1724550.21</v>
      </c>
      <c r="K130" s="1">
        <f>Details2!K574</f>
        <v>1422686.7</v>
      </c>
    </row>
    <row r="131" spans="2:12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1224626.1200000001</v>
      </c>
      <c r="G131" s="1">
        <f>Details2!G575</f>
        <v>965710.73</v>
      </c>
      <c r="H131" s="1">
        <f>Details2!H575</f>
        <v>734504.84</v>
      </c>
      <c r="I131" s="1">
        <f>Details2!I575</f>
        <v>807066.16</v>
      </c>
      <c r="J131" s="1">
        <f>Details2!J575</f>
        <v>734087.28</v>
      </c>
      <c r="K131" s="1">
        <f>Details2!K575</f>
        <v>687017.43</v>
      </c>
      <c r="L131" s="26"/>
    </row>
    <row r="132" spans="2:12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1942953.5</v>
      </c>
      <c r="G132" s="1">
        <f>Details2!G576</f>
        <v>1172921.1000000001</v>
      </c>
      <c r="H132" s="1">
        <f>Details2!H576</f>
        <v>0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890996.59</v>
      </c>
      <c r="G133" s="1">
        <f>Details2!G577</f>
        <v>1120250.43</v>
      </c>
      <c r="H133" s="1">
        <f>Details2!H577</f>
        <v>1218370.71</v>
      </c>
      <c r="I133" s="1">
        <f>Details2!I577</f>
        <v>1669580.41</v>
      </c>
      <c r="J133" s="1">
        <f>Details2!J577</f>
        <v>793792.04</v>
      </c>
      <c r="K133" s="1">
        <f>Details2!K577</f>
        <v>731493.51</v>
      </c>
    </row>
    <row r="134" spans="2:12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5306015.37</v>
      </c>
      <c r="G134" s="1">
        <f>Details2!G578</f>
        <v>6331873.5599999996</v>
      </c>
      <c r="H134" s="1">
        <f>Details2!H578</f>
        <v>6328269.4699999997</v>
      </c>
      <c r="I134" s="1">
        <f>Details2!I578</f>
        <v>5422536.7999999998</v>
      </c>
      <c r="J134" s="1">
        <f>Details2!J578</f>
        <v>4990364.38</v>
      </c>
      <c r="K134" s="1">
        <f>Details2!K578</f>
        <v>5492673.5599999996</v>
      </c>
    </row>
    <row r="135" spans="2:12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4313544.13</v>
      </c>
      <c r="G135" s="1">
        <f>Details2!G579</f>
        <v>3219995.12</v>
      </c>
      <c r="H135" s="1">
        <f>Details2!H579</f>
        <v>2956301.83</v>
      </c>
      <c r="I135" s="1">
        <f>Details2!I579</f>
        <v>3058200</v>
      </c>
      <c r="J135" s="1">
        <f>Details2!J579</f>
        <v>2760034.12</v>
      </c>
      <c r="K135" s="1">
        <f>Details2!K579</f>
        <v>2448749.58</v>
      </c>
    </row>
    <row r="136" spans="2:12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734942.51</v>
      </c>
      <c r="G136" s="1">
        <f>Details2!G580</f>
        <v>824359.53</v>
      </c>
      <c r="H136" s="1">
        <f>Details2!H580</f>
        <v>668938.74</v>
      </c>
      <c r="I136" s="1">
        <f>Details2!I580</f>
        <v>647121.81999999995</v>
      </c>
      <c r="J136" s="1">
        <f>Details2!J580</f>
        <v>697521.31</v>
      </c>
      <c r="K136" s="1">
        <f>Details2!K580</f>
        <v>626011.72</v>
      </c>
    </row>
    <row r="137" spans="2:12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746169.4</v>
      </c>
      <c r="G137" s="1">
        <f>Details2!G581</f>
        <v>405049.51</v>
      </c>
      <c r="H137" s="1">
        <f>Details2!H581</f>
        <v>477191.37</v>
      </c>
      <c r="I137" s="1">
        <f>Details2!I581</f>
        <v>406897.24</v>
      </c>
      <c r="J137" s="1">
        <f>Details2!J581</f>
        <v>258728.9</v>
      </c>
      <c r="K137" s="1">
        <f>Details2!K581</f>
        <v>604862.19999999995</v>
      </c>
    </row>
    <row r="138" spans="2:12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100473.25</v>
      </c>
      <c r="G138" s="1">
        <f>Details2!G582</f>
        <v>62459.040000000001</v>
      </c>
      <c r="H138" s="1">
        <f>Details2!H582</f>
        <v>0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686112.9</v>
      </c>
      <c r="G139" s="1">
        <f>Details2!G583</f>
        <v>486609.45</v>
      </c>
      <c r="H139" s="1">
        <f>Details2!H583</f>
        <v>424882.67</v>
      </c>
      <c r="I139" s="1">
        <f>Details2!I583</f>
        <v>464911.59</v>
      </c>
      <c r="J139" s="1">
        <f>Details2!J583</f>
        <v>399868.99</v>
      </c>
      <c r="K139" s="1">
        <f>Details2!K583</f>
        <v>361828.66</v>
      </c>
    </row>
    <row r="140" spans="2:12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232549</v>
      </c>
      <c r="G140" s="1">
        <f>Details2!G584</f>
        <v>140750.41</v>
      </c>
      <c r="H140" s="1">
        <f>Details2!H584</f>
        <v>116126.73</v>
      </c>
      <c r="I140" s="1">
        <f>Details2!I584</f>
        <v>152654.34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502192.1</v>
      </c>
      <c r="G141" s="1">
        <f>Details2!G585</f>
        <v>379761.43</v>
      </c>
      <c r="H141" s="1">
        <f>Details2!H585</f>
        <v>524168.11</v>
      </c>
      <c r="I141" s="1">
        <f>Details2!I585</f>
        <v>478442.01</v>
      </c>
      <c r="J141" s="1">
        <f>Details2!J585</f>
        <v>497928.79</v>
      </c>
      <c r="K141" s="1">
        <f>Details2!K585</f>
        <v>450056.25</v>
      </c>
    </row>
    <row r="142" spans="2:12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696849.85</v>
      </c>
      <c r="G143" s="1">
        <f>Details2!G587</f>
        <v>468831.87</v>
      </c>
      <c r="H143" s="1">
        <f>Details2!H587</f>
        <v>896327.1</v>
      </c>
      <c r="I143" s="1">
        <f>Details2!I587</f>
        <v>998925.11</v>
      </c>
      <c r="J143" s="1">
        <f>Details2!J587</f>
        <v>768148.69</v>
      </c>
      <c r="K143" s="1">
        <f>Details2!K587</f>
        <v>580435.74</v>
      </c>
    </row>
    <row r="144" spans="2:12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7978663.0599999996</v>
      </c>
      <c r="G146" s="1">
        <f>Details2!G590</f>
        <v>6551731.2599999998</v>
      </c>
      <c r="H146" s="1">
        <f>Details2!H590</f>
        <v>6858574.7400000002</v>
      </c>
      <c r="I146" s="1">
        <f>Details2!I590</f>
        <v>13123103.539999999</v>
      </c>
      <c r="J146" s="1">
        <f>Details2!J590</f>
        <v>11904262.98</v>
      </c>
      <c r="K146" s="1">
        <f>Details2!K590</f>
        <v>12763832.970000001</v>
      </c>
      <c r="L146" s="26"/>
    </row>
    <row r="147" spans="2:12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8164183.4000000004</v>
      </c>
      <c r="G147" s="1">
        <f>Details2!G591</f>
        <v>6834086.8499999996</v>
      </c>
      <c r="H147" s="1">
        <f>Details2!H591</f>
        <v>9490814.6400000006</v>
      </c>
      <c r="I147" s="1">
        <f>Details2!I591</f>
        <v>12636904.609999999</v>
      </c>
      <c r="J147" s="1">
        <f>Details2!J591</f>
        <v>11689998.880000001</v>
      </c>
      <c r="K147" s="1">
        <f>Details2!K591</f>
        <v>11148650.15</v>
      </c>
      <c r="L147" s="26"/>
    </row>
    <row r="151" spans="2:12" x14ac:dyDescent="0.2">
      <c r="B151" s="14" t="s">
        <v>135</v>
      </c>
      <c r="C151" s="9"/>
      <c r="F151" s="11">
        <f t="shared" ref="F151:K151" si="0">SUM(F5:F69)</f>
        <v>218588198.43000004</v>
      </c>
      <c r="G151" s="11">
        <f t="shared" si="0"/>
        <v>159949281.42000008</v>
      </c>
      <c r="H151" s="11">
        <f t="shared" si="0"/>
        <v>145015229.86999992</v>
      </c>
      <c r="I151" s="11">
        <f t="shared" si="0"/>
        <v>135925285.42999995</v>
      </c>
      <c r="J151" s="11">
        <f t="shared" si="0"/>
        <v>124031636.69</v>
      </c>
      <c r="K151" s="11">
        <f t="shared" si="0"/>
        <v>110336402.90000001</v>
      </c>
      <c r="L151" s="2"/>
    </row>
    <row r="152" spans="2:12" x14ac:dyDescent="0.2">
      <c r="B152" s="14" t="s">
        <v>136</v>
      </c>
      <c r="C152" s="9"/>
      <c r="F152" s="11">
        <f>SUM(F71:F117)</f>
        <v>109993080.29999998</v>
      </c>
      <c r="G152" s="11">
        <f t="shared" ref="G152:K152" si="1">SUM(G71:G117)</f>
        <v>88032214.51000002</v>
      </c>
      <c r="H152" s="11">
        <f t="shared" si="1"/>
        <v>91889661.059999987</v>
      </c>
      <c r="I152" s="11">
        <f t="shared" si="1"/>
        <v>79045759.530000001</v>
      </c>
      <c r="J152" s="11">
        <f t="shared" si="1"/>
        <v>69846639.190000013</v>
      </c>
      <c r="K152" s="11">
        <f t="shared" si="1"/>
        <v>60140795.609999992</v>
      </c>
      <c r="L152" s="21"/>
    </row>
    <row r="153" spans="2:12" x14ac:dyDescent="0.2">
      <c r="B153" s="14" t="s">
        <v>451</v>
      </c>
      <c r="C153" s="9"/>
      <c r="F153" s="11">
        <f>SUM(F146:F147)</f>
        <v>16142846.460000001</v>
      </c>
      <c r="G153" s="11">
        <f t="shared" ref="G153:K153" si="2">SUM(G146:G147)</f>
        <v>13385818.109999999</v>
      </c>
      <c r="H153" s="11">
        <f t="shared" si="2"/>
        <v>16349389.380000001</v>
      </c>
      <c r="I153" s="11">
        <f t="shared" si="2"/>
        <v>25760008.149999999</v>
      </c>
      <c r="J153" s="11">
        <f t="shared" si="2"/>
        <v>23594261.859999999</v>
      </c>
      <c r="K153" s="11">
        <f t="shared" si="2"/>
        <v>23912483.120000001</v>
      </c>
      <c r="L153" s="27"/>
    </row>
    <row r="154" spans="2:12" x14ac:dyDescent="0.2">
      <c r="B154" s="14" t="s">
        <v>317</v>
      </c>
      <c r="C154" s="9"/>
      <c r="F154" s="11">
        <f>SUM(F118:F145)</f>
        <v>49492229.780000001</v>
      </c>
      <c r="G154" s="11">
        <f t="shared" ref="G154:K154" si="3">SUM(G118:G145)</f>
        <v>40240882.179999992</v>
      </c>
      <c r="H154" s="11">
        <f t="shared" si="3"/>
        <v>36677499.240000002</v>
      </c>
      <c r="I154" s="11">
        <f t="shared" si="3"/>
        <v>35032953.699999996</v>
      </c>
      <c r="J154" s="11">
        <f t="shared" si="3"/>
        <v>31737171.939999998</v>
      </c>
      <c r="K154" s="11">
        <f t="shared" si="3"/>
        <v>31272727.529999997</v>
      </c>
      <c r="L154" s="27" t="s">
        <v>318</v>
      </c>
    </row>
    <row r="155" spans="2:12" x14ac:dyDescent="0.2">
      <c r="B155" s="14" t="s">
        <v>140</v>
      </c>
      <c r="C155" s="9"/>
      <c r="F155" s="11">
        <f t="shared" ref="F155:K155" si="4">SUM(F5:F147)</f>
        <v>394216354.96999985</v>
      </c>
      <c r="G155" s="11">
        <f t="shared" si="4"/>
        <v>301608196.22000021</v>
      </c>
      <c r="H155" s="11">
        <f t="shared" si="4"/>
        <v>289931779.55000007</v>
      </c>
      <c r="I155" s="11">
        <f t="shared" si="4"/>
        <v>275764006.80999994</v>
      </c>
      <c r="J155" s="11">
        <f t="shared" si="4"/>
        <v>249209709.68000001</v>
      </c>
      <c r="K155" s="11">
        <f t="shared" si="4"/>
        <v>225662409.16000006</v>
      </c>
      <c r="L155" s="2"/>
    </row>
    <row r="156" spans="2:12" x14ac:dyDescent="0.2">
      <c r="L156" s="2"/>
    </row>
    <row r="157" spans="2:12" x14ac:dyDescent="0.2">
      <c r="B157" s="15" t="s">
        <v>418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419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420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 t="s">
        <v>318</v>
      </c>
    </row>
    <row r="160" spans="2:12" x14ac:dyDescent="0.2">
      <c r="B160" s="15" t="s">
        <v>456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421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61"/>
  <sheetViews>
    <sheetView zoomScale="85" workbookViewId="0">
      <selection activeCell="N162" sqref="N162"/>
    </sheetView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131</v>
      </c>
    </row>
    <row r="4" spans="1:11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9109</v>
      </c>
      <c r="G5" s="17">
        <f>Details2!G1041</f>
        <v>5954</v>
      </c>
      <c r="H5" s="17">
        <f>Details2!H1041</f>
        <v>5080</v>
      </c>
      <c r="I5" s="17">
        <f>Details2!I1041</f>
        <v>13207</v>
      </c>
      <c r="J5" s="17">
        <f>Details2!J1041</f>
        <v>13154</v>
      </c>
      <c r="K5" s="17">
        <f>Details2!K1041</f>
        <v>11774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38955</v>
      </c>
      <c r="G6" s="17">
        <f>Details2!G1042</f>
        <v>29989</v>
      </c>
      <c r="H6" s="17">
        <f>Details2!H1042</f>
        <v>32765</v>
      </c>
      <c r="I6" s="17">
        <f>Details2!I1042</f>
        <v>28114</v>
      </c>
      <c r="J6" s="17">
        <f>Details2!J1042</f>
        <v>31262</v>
      </c>
      <c r="K6" s="17">
        <f>Details2!K1042</f>
        <v>26466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11851</v>
      </c>
      <c r="G7" s="17">
        <f>Details2!G1043</f>
        <v>10889</v>
      </c>
      <c r="H7" s="17">
        <f>Details2!H1043</f>
        <v>9581</v>
      </c>
      <c r="I7" s="17">
        <f>Details2!I1043</f>
        <v>8848</v>
      </c>
      <c r="J7" s="17">
        <f>Details2!J1043</f>
        <v>7772</v>
      </c>
      <c r="K7" s="17">
        <f>Details2!K1043</f>
        <v>7156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4138</v>
      </c>
      <c r="G8" s="17">
        <f>Details2!G1044</f>
        <v>3430</v>
      </c>
      <c r="H8" s="17">
        <f>Details2!H1044</f>
        <v>3298</v>
      </c>
      <c r="I8" s="17">
        <f>Details2!I1044</f>
        <v>3914</v>
      </c>
      <c r="J8" s="17">
        <f>Details2!J1044</f>
        <v>3336</v>
      </c>
      <c r="K8" s="17">
        <f>Details2!K1044</f>
        <v>3060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6817</v>
      </c>
      <c r="G9" s="17">
        <f>Details2!G1045</f>
        <v>8300</v>
      </c>
      <c r="H9" s="17">
        <f>Details2!H1045</f>
        <v>6526</v>
      </c>
      <c r="I9" s="17">
        <f>Details2!I1045</f>
        <v>5746</v>
      </c>
      <c r="J9" s="17">
        <f>Details2!J1045</f>
        <v>5141</v>
      </c>
      <c r="K9" s="17">
        <f>Details2!K1045</f>
        <v>4335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10534</v>
      </c>
      <c r="G10" s="17">
        <f>Details2!G1046</f>
        <v>12293</v>
      </c>
      <c r="H10" s="17">
        <f>Details2!H1046</f>
        <v>11167</v>
      </c>
      <c r="I10" s="17">
        <f>Details2!I1046</f>
        <v>13062</v>
      </c>
      <c r="J10" s="17">
        <f>Details2!J1046</f>
        <v>10729</v>
      </c>
      <c r="K10" s="17">
        <f>Details2!K1046</f>
        <v>8970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1081</v>
      </c>
      <c r="G11" s="17">
        <f>Details2!G1047</f>
        <v>1706</v>
      </c>
      <c r="H11" s="17">
        <f>Details2!H1047</f>
        <v>1175</v>
      </c>
      <c r="I11" s="17">
        <f>Details2!I1047</f>
        <v>1165</v>
      </c>
      <c r="J11" s="17">
        <f>Details2!J1047</f>
        <v>776</v>
      </c>
      <c r="K11" s="17">
        <f>Details2!K1047</f>
        <v>609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1427</v>
      </c>
      <c r="G12" s="17">
        <f>Details2!G1048</f>
        <v>1343</v>
      </c>
      <c r="H12" s="17">
        <f>Details2!H1048</f>
        <v>1410</v>
      </c>
      <c r="I12" s="17">
        <f>Details2!I1048</f>
        <v>1357</v>
      </c>
      <c r="J12" s="17">
        <f>Details2!J1048</f>
        <v>958</v>
      </c>
      <c r="K12" s="17">
        <f>Details2!K1048</f>
        <v>731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1767</v>
      </c>
      <c r="G13" s="17">
        <f>Details2!G1049</f>
        <v>1812</v>
      </c>
      <c r="H13" s="17">
        <f>Details2!H1049</f>
        <v>1573</v>
      </c>
      <c r="I13" s="17">
        <f>Details2!I1049</f>
        <v>1675</v>
      </c>
      <c r="J13" s="17">
        <f>Details2!J1049</f>
        <v>1456</v>
      </c>
      <c r="K13" s="17">
        <f>Details2!K1049</f>
        <v>1149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3707</v>
      </c>
      <c r="G14" s="17">
        <f>Details2!G1050</f>
        <v>7122</v>
      </c>
      <c r="H14" s="17">
        <f>Details2!H1050</f>
        <v>5715</v>
      </c>
      <c r="I14" s="17">
        <f>Details2!I1050</f>
        <v>6950</v>
      </c>
      <c r="J14" s="17">
        <f>Details2!J1050</f>
        <v>5472</v>
      </c>
      <c r="K14" s="17">
        <f>Details2!K1050</f>
        <v>5583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11525</v>
      </c>
      <c r="G15" s="17">
        <f>Details2!G1051</f>
        <v>15428</v>
      </c>
      <c r="H15" s="17">
        <f>Details2!H1051</f>
        <v>13531</v>
      </c>
      <c r="I15" s="17">
        <f>Details2!I1051</f>
        <v>13531</v>
      </c>
      <c r="J15" s="17">
        <f>Details2!J1051</f>
        <v>7365</v>
      </c>
      <c r="K15" s="17">
        <f>Details2!K1051</f>
        <v>5503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19129</v>
      </c>
      <c r="G16" s="17">
        <f>Details2!G1052</f>
        <v>19882</v>
      </c>
      <c r="H16" s="17">
        <f>Details2!H1052</f>
        <v>19224</v>
      </c>
      <c r="I16" s="17">
        <f>Details2!I1052</f>
        <v>9795</v>
      </c>
      <c r="J16" s="17">
        <f>Details2!J1052</f>
        <v>12720</v>
      </c>
      <c r="K16" s="17">
        <f>Details2!K1052</f>
        <v>12308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7981</v>
      </c>
      <c r="G17" s="17">
        <f>Details2!G1053</f>
        <v>5721</v>
      </c>
      <c r="H17" s="17">
        <f>Details2!H1053</f>
        <v>5054</v>
      </c>
      <c r="I17" s="17">
        <f>Details2!I1053</f>
        <v>4835</v>
      </c>
      <c r="J17" s="17">
        <f>Details2!J1053</f>
        <v>3435</v>
      </c>
      <c r="K17" s="17">
        <f>Details2!K1053</f>
        <v>3236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20526</v>
      </c>
      <c r="G18" s="17">
        <f>Details2!G1054</f>
        <v>17739</v>
      </c>
      <c r="H18" s="17">
        <f>Details2!H1054</f>
        <v>17405</v>
      </c>
      <c r="I18" s="17">
        <f>Details2!I1054</f>
        <v>12199</v>
      </c>
      <c r="J18" s="17">
        <f>Details2!J1054</f>
        <v>10392</v>
      </c>
      <c r="K18" s="17">
        <f>Details2!K1054</f>
        <v>8690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15598</v>
      </c>
      <c r="G19" s="17">
        <f>Details2!G1055</f>
        <v>14597</v>
      </c>
      <c r="H19" s="17">
        <f>Details2!H1055</f>
        <v>13739</v>
      </c>
      <c r="I19" s="17">
        <f>Details2!I1055</f>
        <v>10989</v>
      </c>
      <c r="J19" s="17">
        <f>Details2!J1055</f>
        <v>8746</v>
      </c>
      <c r="K19" s="17">
        <f>Details2!K1055</f>
        <v>6754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3335</v>
      </c>
      <c r="G20" s="17">
        <f>Details2!G1056</f>
        <v>2808</v>
      </c>
      <c r="H20" s="17">
        <f>Details2!H1056</f>
        <v>2074</v>
      </c>
      <c r="I20" s="17">
        <f>Details2!I1056</f>
        <v>1931</v>
      </c>
      <c r="J20" s="17">
        <f>Details2!J1056</f>
        <v>1445</v>
      </c>
      <c r="K20" s="17">
        <f>Details2!K1056</f>
        <v>1257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14601</v>
      </c>
      <c r="G21" s="17">
        <f>Details2!G1057</f>
        <v>13500</v>
      </c>
      <c r="H21" s="17">
        <f>Details2!H1057</f>
        <v>11708</v>
      </c>
      <c r="I21" s="17">
        <f>Details2!I1057</f>
        <v>10123</v>
      </c>
      <c r="J21" s="17">
        <f>Details2!J1057</f>
        <v>9174</v>
      </c>
      <c r="K21" s="17">
        <f>Details2!K1057</f>
        <v>7584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5869</v>
      </c>
      <c r="G22" s="17">
        <f>Details2!G1058</f>
        <v>4862</v>
      </c>
      <c r="H22" s="17">
        <f>Details2!H1058</f>
        <v>3997</v>
      </c>
      <c r="I22" s="17">
        <f>Details2!I1058</f>
        <v>3370</v>
      </c>
      <c r="J22" s="17">
        <f>Details2!J1058</f>
        <v>2255</v>
      </c>
      <c r="K22" s="17">
        <f>Details2!K1058</f>
        <v>1972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14570</v>
      </c>
      <c r="G23" s="17">
        <f>Details2!G1059</f>
        <v>15984</v>
      </c>
      <c r="H23" s="17">
        <f>Details2!H1059</f>
        <v>12726</v>
      </c>
      <c r="I23" s="17">
        <f>Details2!I1059</f>
        <v>12218</v>
      </c>
      <c r="J23" s="17">
        <f>Details2!J1059</f>
        <v>10897</v>
      </c>
      <c r="K23" s="17">
        <f>Details2!K1059</f>
        <v>9406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6504</v>
      </c>
      <c r="G24" s="17">
        <f>Details2!G1060</f>
        <v>5550</v>
      </c>
      <c r="H24" s="17">
        <f>Details2!H1060</f>
        <v>5712</v>
      </c>
      <c r="I24" s="17">
        <f>Details2!I1060</f>
        <v>4956</v>
      </c>
      <c r="J24" s="17">
        <f>Details2!J1060</f>
        <v>4032</v>
      </c>
      <c r="K24" s="17">
        <f>Details2!K1060</f>
        <v>3502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9568</v>
      </c>
      <c r="G25" s="17">
        <f>Details2!G1061</f>
        <v>7990</v>
      </c>
      <c r="H25" s="17">
        <f>Details2!H1061</f>
        <v>5322</v>
      </c>
      <c r="I25" s="17">
        <f>Details2!I1061</f>
        <v>5715</v>
      </c>
      <c r="J25" s="17">
        <f>Details2!J1061</f>
        <v>6208</v>
      </c>
      <c r="K25" s="17">
        <f>Details2!K1061</f>
        <v>5252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16573</v>
      </c>
      <c r="G26" s="17">
        <f>Details2!G1062</f>
        <v>18492</v>
      </c>
      <c r="H26" s="17">
        <f>Details2!H1062</f>
        <v>22350</v>
      </c>
      <c r="I26" s="17">
        <f>Details2!I1062</f>
        <v>19405</v>
      </c>
      <c r="J26" s="17">
        <f>Details2!J1062</f>
        <v>18540</v>
      </c>
      <c r="K26" s="17">
        <f>Details2!K1062</f>
        <v>18192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20331</v>
      </c>
      <c r="G27" s="17">
        <f>Details2!G1063</f>
        <v>21495</v>
      </c>
      <c r="H27" s="17">
        <f>Details2!H1063</f>
        <v>17928</v>
      </c>
      <c r="I27" s="17">
        <f>Details2!I1063</f>
        <v>17154</v>
      </c>
      <c r="J27" s="17">
        <f>Details2!J1063</f>
        <v>14535</v>
      </c>
      <c r="K27" s="17">
        <f>Details2!K1063</f>
        <v>13192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3549</v>
      </c>
      <c r="G28" s="17">
        <f>Details2!G1064</f>
        <v>3376</v>
      </c>
      <c r="H28" s="17">
        <f>Details2!H1064</f>
        <v>2531</v>
      </c>
      <c r="I28" s="17">
        <f>Details2!I1064</f>
        <v>2061</v>
      </c>
      <c r="J28" s="17">
        <f>Details2!J1064</f>
        <v>1801</v>
      </c>
      <c r="K28" s="17">
        <f>Details2!K1064</f>
        <v>1401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1957</v>
      </c>
      <c r="G29" s="17">
        <f>Details2!G1065</f>
        <v>2103</v>
      </c>
      <c r="H29" s="17">
        <f>Details2!H1065</f>
        <v>1639</v>
      </c>
      <c r="I29" s="17">
        <f>Details2!I1065</f>
        <v>1874</v>
      </c>
      <c r="J29" s="17">
        <f>Details2!J1065</f>
        <v>1343</v>
      </c>
      <c r="K29" s="17">
        <f>Details2!K1065</f>
        <v>1073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3035</v>
      </c>
      <c r="G30" s="17">
        <f>Details2!G1066</f>
        <v>2550</v>
      </c>
      <c r="H30" s="17">
        <f>Details2!H1066</f>
        <v>2222</v>
      </c>
      <c r="I30" s="17">
        <f>Details2!I1066</f>
        <v>1934</v>
      </c>
      <c r="J30" s="17">
        <f>Details2!J1066</f>
        <v>1589</v>
      </c>
      <c r="K30" s="17">
        <f>Details2!K1066</f>
        <v>1046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15438</v>
      </c>
      <c r="G31" s="17">
        <f>Details2!G1067</f>
        <v>12985</v>
      </c>
      <c r="H31" s="17">
        <f>Details2!H1067</f>
        <v>12965</v>
      </c>
      <c r="I31" s="17">
        <f>Details2!I1067</f>
        <v>12980</v>
      </c>
      <c r="J31" s="17">
        <f>Details2!J1067</f>
        <v>8983</v>
      </c>
      <c r="K31" s="17">
        <f>Details2!K1067</f>
        <v>8448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18900</v>
      </c>
      <c r="G32" s="17">
        <f>Details2!G1068</f>
        <v>14064</v>
      </c>
      <c r="H32" s="17">
        <f>Details2!H1068</f>
        <v>16223</v>
      </c>
      <c r="I32" s="17">
        <f>Details2!I1068</f>
        <v>17549</v>
      </c>
      <c r="J32" s="17">
        <f>Details2!J1068</f>
        <v>15268</v>
      </c>
      <c r="K32" s="17">
        <f>Details2!K1068</f>
        <v>15288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4796</v>
      </c>
      <c r="G33" s="17">
        <f>Details2!G1069</f>
        <v>4082</v>
      </c>
      <c r="H33" s="17">
        <f>Details2!H1069</f>
        <v>3466</v>
      </c>
      <c r="I33" s="17">
        <f>Details2!I1069</f>
        <v>2759</v>
      </c>
      <c r="J33" s="17">
        <f>Details2!J1069</f>
        <v>2770</v>
      </c>
      <c r="K33" s="17">
        <f>Details2!K1069</f>
        <v>2449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2521</v>
      </c>
      <c r="G34" s="17">
        <f>Details2!G1070</f>
        <v>2128</v>
      </c>
      <c r="H34" s="17">
        <f>Details2!H1070</f>
        <v>1765</v>
      </c>
      <c r="I34" s="17">
        <f>Details2!I1070</f>
        <v>1748</v>
      </c>
      <c r="J34" s="17">
        <f>Details2!J1070</f>
        <v>1273</v>
      </c>
      <c r="K34" s="17">
        <f>Details2!K1070</f>
        <v>1164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1534</v>
      </c>
      <c r="G35" s="17">
        <f>Details2!G1071</f>
        <v>1636</v>
      </c>
      <c r="H35" s="17">
        <f>Details2!H1071</f>
        <v>1350</v>
      </c>
      <c r="I35" s="17">
        <f>Details2!I1071</f>
        <v>1560</v>
      </c>
      <c r="J35" s="17">
        <f>Details2!J1071</f>
        <v>1014</v>
      </c>
      <c r="K35" s="17">
        <f>Details2!K1071</f>
        <v>989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6777</v>
      </c>
      <c r="G36" s="17">
        <f>Details2!G1072</f>
        <v>6969</v>
      </c>
      <c r="H36" s="17">
        <f>Details2!H1072</f>
        <v>5837</v>
      </c>
      <c r="I36" s="17">
        <f>Details2!I1072</f>
        <v>4668</v>
      </c>
      <c r="J36" s="17">
        <f>Details2!J1072</f>
        <v>3674</v>
      </c>
      <c r="K36" s="17">
        <f>Details2!K1072</f>
        <v>2514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2356</v>
      </c>
      <c r="G37" s="17">
        <f>Details2!G1073</f>
        <v>2085</v>
      </c>
      <c r="H37" s="17">
        <f>Details2!H1073</f>
        <v>2013</v>
      </c>
      <c r="I37" s="17">
        <f>Details2!I1073</f>
        <v>1640</v>
      </c>
      <c r="J37" s="17">
        <f>Details2!J1073</f>
        <v>1416</v>
      </c>
      <c r="K37" s="17">
        <f>Details2!K1073</f>
        <v>1075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1993</v>
      </c>
      <c r="G38" s="17">
        <f>Details2!G1074</f>
        <v>1788</v>
      </c>
      <c r="H38" s="17">
        <f>Details2!H1074</f>
        <v>1443</v>
      </c>
      <c r="I38" s="17">
        <f>Details2!I1074</f>
        <v>1138</v>
      </c>
      <c r="J38" s="17">
        <f>Details2!J1074</f>
        <v>1482</v>
      </c>
      <c r="K38" s="17">
        <f>Details2!K1074</f>
        <v>1136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51979</v>
      </c>
      <c r="G39" s="17">
        <f>Details2!G1075</f>
        <v>52424</v>
      </c>
      <c r="H39" s="17">
        <f>Details2!H1075</f>
        <v>51479</v>
      </c>
      <c r="I39" s="17">
        <f>Details2!I1075</f>
        <v>45802</v>
      </c>
      <c r="J39" s="17">
        <f>Details2!J1075</f>
        <v>35154</v>
      </c>
      <c r="K39" s="17">
        <f>Details2!K1075</f>
        <v>31840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16103</v>
      </c>
      <c r="G40" s="17">
        <f>Details2!G1076</f>
        <v>13573</v>
      </c>
      <c r="H40" s="17">
        <f>Details2!H1076</f>
        <v>11092</v>
      </c>
      <c r="I40" s="17">
        <f>Details2!I1076</f>
        <v>9191</v>
      </c>
      <c r="J40" s="17">
        <f>Details2!J1076</f>
        <v>8579</v>
      </c>
      <c r="K40" s="17">
        <f>Details2!K1076</f>
        <v>7341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1775</v>
      </c>
      <c r="G41" s="17">
        <f>Details2!G1077</f>
        <v>1635</v>
      </c>
      <c r="H41" s="17">
        <f>Details2!H1077</f>
        <v>1769</v>
      </c>
      <c r="I41" s="17">
        <f>Details2!I1077</f>
        <v>1547</v>
      </c>
      <c r="J41" s="17">
        <f>Details2!J1077</f>
        <v>1301</v>
      </c>
      <c r="K41" s="17">
        <f>Details2!K1077</f>
        <v>1339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5583</v>
      </c>
      <c r="G42" s="17">
        <f>Details2!G1078</f>
        <v>6434</v>
      </c>
      <c r="H42" s="17">
        <f>Details2!H1078</f>
        <v>6156</v>
      </c>
      <c r="I42" s="17">
        <f>Details2!I1078</f>
        <v>6075</v>
      </c>
      <c r="J42" s="17">
        <f>Details2!J1078</f>
        <v>5247</v>
      </c>
      <c r="K42" s="17">
        <f>Details2!K1078</f>
        <v>3579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2456</v>
      </c>
      <c r="G43" s="17">
        <f>Details2!G1079</f>
        <v>2400</v>
      </c>
      <c r="H43" s="17">
        <f>Details2!H1079</f>
        <v>2821</v>
      </c>
      <c r="I43" s="17">
        <f>Details2!I1079</f>
        <v>3139</v>
      </c>
      <c r="J43" s="17">
        <f>Details2!J1079</f>
        <v>2434</v>
      </c>
      <c r="K43" s="17">
        <f>Details2!K1079</f>
        <v>2009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4550</v>
      </c>
      <c r="G44" s="17">
        <f>Details2!G1080</f>
        <v>3863</v>
      </c>
      <c r="H44" s="17">
        <f>Details2!H1080</f>
        <v>2423</v>
      </c>
      <c r="I44" s="17">
        <f>Details2!I1080</f>
        <v>2591</v>
      </c>
      <c r="J44" s="17">
        <f>Details2!J1080</f>
        <v>1550</v>
      </c>
      <c r="K44" s="17">
        <f>Details2!K1080</f>
        <v>1492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9740</v>
      </c>
      <c r="G45" s="17">
        <f>Details2!G1081</f>
        <v>7511</v>
      </c>
      <c r="H45" s="17">
        <f>Details2!H1081</f>
        <v>6322</v>
      </c>
      <c r="I45" s="17">
        <f>Details2!I1081</f>
        <v>6413</v>
      </c>
      <c r="J45" s="17">
        <f>Details2!J1081</f>
        <v>4727</v>
      </c>
      <c r="K45" s="17">
        <f>Details2!K1081</f>
        <v>4675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1447</v>
      </c>
      <c r="G46" s="17">
        <f>Details2!G1082</f>
        <v>1552</v>
      </c>
      <c r="H46" s="17">
        <f>Details2!H1082</f>
        <v>1243</v>
      </c>
      <c r="I46" s="17">
        <f>Details2!I1082</f>
        <v>1102</v>
      </c>
      <c r="J46" s="17">
        <f>Details2!J1082</f>
        <v>768</v>
      </c>
      <c r="K46" s="17">
        <f>Details2!K1082</f>
        <v>710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35691</v>
      </c>
      <c r="G47" s="17">
        <f>Details2!G1083</f>
        <v>31969</v>
      </c>
      <c r="H47" s="17">
        <f>Details2!H1083</f>
        <v>34381</v>
      </c>
      <c r="I47" s="17">
        <f>Details2!I1083</f>
        <v>33533</v>
      </c>
      <c r="J47" s="17">
        <f>Details2!J1083</f>
        <v>27308</v>
      </c>
      <c r="K47" s="17">
        <f>Details2!K1083</f>
        <v>25103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21575</v>
      </c>
      <c r="G48" s="17">
        <f>Details2!G1084</f>
        <v>20009</v>
      </c>
      <c r="H48" s="17">
        <f>Details2!H1084</f>
        <v>16551</v>
      </c>
      <c r="I48" s="17">
        <f>Details2!I1084</f>
        <v>13659</v>
      </c>
      <c r="J48" s="17">
        <f>Details2!J1084</f>
        <v>9780</v>
      </c>
      <c r="K48" s="17">
        <f>Details2!K1084</f>
        <v>9682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15594</v>
      </c>
      <c r="G49" s="17">
        <f>Details2!G1085</f>
        <v>14539</v>
      </c>
      <c r="H49" s="17">
        <f>Details2!H1085</f>
        <v>12033</v>
      </c>
      <c r="I49" s="17">
        <f>Details2!I1085</f>
        <v>10487</v>
      </c>
      <c r="J49" s="17">
        <f>Details2!J1085</f>
        <v>8950</v>
      </c>
      <c r="K49" s="17">
        <f>Details2!K1085</f>
        <v>6870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5652</v>
      </c>
      <c r="G50" s="17">
        <f>Details2!G1086</f>
        <v>5286</v>
      </c>
      <c r="H50" s="17">
        <f>Details2!H1086</f>
        <v>5380</v>
      </c>
      <c r="I50" s="17">
        <f>Details2!I1086</f>
        <v>4326</v>
      </c>
      <c r="J50" s="17">
        <f>Details2!J1086</f>
        <v>3587</v>
      </c>
      <c r="K50" s="17">
        <f>Details2!K1086</f>
        <v>3006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4256</v>
      </c>
      <c r="G51" s="17">
        <f>Details2!G1087</f>
        <v>4285</v>
      </c>
      <c r="H51" s="17">
        <f>Details2!H1087</f>
        <v>3731</v>
      </c>
      <c r="I51" s="17">
        <f>Details2!I1087</f>
        <v>3197</v>
      </c>
      <c r="J51" s="17">
        <f>Details2!J1087</f>
        <v>2773</v>
      </c>
      <c r="K51" s="17">
        <f>Details2!K1087</f>
        <v>2043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1153</v>
      </c>
      <c r="G52" s="17">
        <f>Details2!G1088</f>
        <v>801</v>
      </c>
      <c r="H52" s="17">
        <f>Details2!H1088</f>
        <v>1196</v>
      </c>
      <c r="I52" s="17">
        <f>Details2!I1088</f>
        <v>1025</v>
      </c>
      <c r="J52" s="17">
        <f>Details2!J1088</f>
        <v>667</v>
      </c>
      <c r="K52" s="17">
        <f>Details2!K1088</f>
        <v>726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3019</v>
      </c>
      <c r="G53" s="17">
        <f>Details2!G1089</f>
        <v>2647</v>
      </c>
      <c r="H53" s="17">
        <f>Details2!H1089</f>
        <v>2415</v>
      </c>
      <c r="I53" s="17">
        <f>Details2!I1089</f>
        <v>2078</v>
      </c>
      <c r="J53" s="17">
        <f>Details2!J1089</f>
        <v>1675</v>
      </c>
      <c r="K53" s="17">
        <f>Details2!K1089</f>
        <v>1225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7676</v>
      </c>
      <c r="G55" s="17">
        <f>Details2!G1091</f>
        <v>5803</v>
      </c>
      <c r="H55" s="17">
        <f>Details2!H1091</f>
        <v>5146</v>
      </c>
      <c r="I55" s="17">
        <f>Details2!I1091</f>
        <v>5333</v>
      </c>
      <c r="J55" s="17">
        <f>Details2!J1091</f>
        <v>4599</v>
      </c>
      <c r="K55" s="17">
        <f>Details2!K1091</f>
        <v>4102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2773</v>
      </c>
      <c r="G56" s="17">
        <f>Details2!G1092</f>
        <v>57</v>
      </c>
      <c r="H56" s="17">
        <f>Details2!H1092</f>
        <v>2001</v>
      </c>
      <c r="I56" s="17">
        <f>Details2!I1092</f>
        <v>2268</v>
      </c>
      <c r="J56" s="17">
        <f>Details2!J1092</f>
        <v>1179</v>
      </c>
      <c r="K56" s="17">
        <f>Details2!K1092</f>
        <v>1443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4275</v>
      </c>
      <c r="G57" s="17">
        <f>Details2!G1093</f>
        <v>2860</v>
      </c>
      <c r="H57" s="17">
        <f>Details2!H1093</f>
        <v>2917</v>
      </c>
      <c r="I57" s="17">
        <f>Details2!I1093</f>
        <v>2312</v>
      </c>
      <c r="J57" s="17">
        <f>Details2!J1093</f>
        <v>1715</v>
      </c>
      <c r="K57" s="17">
        <f>Details2!K1093</f>
        <v>1592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8194</v>
      </c>
      <c r="G58" s="17">
        <f>Details2!G1094</f>
        <v>8087</v>
      </c>
      <c r="H58" s="17">
        <f>Details2!H1094</f>
        <v>8136</v>
      </c>
      <c r="I58" s="17">
        <f>Details2!I1094</f>
        <v>5931</v>
      </c>
      <c r="J58" s="17">
        <f>Details2!J1094</f>
        <v>3398</v>
      </c>
      <c r="K58" s="17">
        <f>Details2!K1094</f>
        <v>3941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868</v>
      </c>
      <c r="G59" s="17">
        <f>Details2!G1095</f>
        <v>957</v>
      </c>
      <c r="H59" s="17">
        <f>Details2!H1095</f>
        <v>0</v>
      </c>
      <c r="I59" s="17">
        <f>Details2!I1095</f>
        <v>0</v>
      </c>
      <c r="J59" s="17" t="str">
        <f>Details2!J1095</f>
        <v>NULL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2141</v>
      </c>
      <c r="G60" s="17">
        <f>Details2!G1096</f>
        <v>1662</v>
      </c>
      <c r="H60" s="17">
        <f>Details2!H1096</f>
        <v>1604</v>
      </c>
      <c r="I60" s="17">
        <f>Details2!I1096</f>
        <v>1362</v>
      </c>
      <c r="J60" s="17">
        <f>Details2!J1096</f>
        <v>943</v>
      </c>
      <c r="K60" s="17">
        <f>Details2!K1096</f>
        <v>1152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5454</v>
      </c>
      <c r="G61" s="17">
        <f>Details2!G1097</f>
        <v>4990</v>
      </c>
      <c r="H61" s="17">
        <f>Details2!H1097</f>
        <v>4866</v>
      </c>
      <c r="I61" s="17">
        <f>Details2!I1097</f>
        <v>4328</v>
      </c>
      <c r="J61" s="17">
        <f>Details2!J1097</f>
        <v>3433</v>
      </c>
      <c r="K61" s="17">
        <f>Details2!K1097</f>
        <v>3349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2347</v>
      </c>
      <c r="G63" s="17">
        <f>Details2!G1099</f>
        <v>2449</v>
      </c>
      <c r="H63" s="17">
        <f>Details2!H1099</f>
        <v>2266</v>
      </c>
      <c r="I63" s="17">
        <f>Details2!I1099</f>
        <v>2571</v>
      </c>
      <c r="J63" s="17">
        <f>Details2!J1099</f>
        <v>1655</v>
      </c>
      <c r="K63" s="17">
        <f>Details2!K1099</f>
        <v>1648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5796</v>
      </c>
      <c r="G65" s="17">
        <f>Details2!G1101</f>
        <v>6257</v>
      </c>
      <c r="H65" s="17">
        <f>Details2!H1101</f>
        <v>6423</v>
      </c>
      <c r="I65" s="17">
        <f>Details2!I1101</f>
        <v>6387</v>
      </c>
      <c r="J65" s="17">
        <f>Details2!J1101</f>
        <v>3567</v>
      </c>
      <c r="K65" s="17">
        <f>Details2!K1101</f>
        <v>3140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930</v>
      </c>
      <c r="G67" s="17">
        <f>Details2!G1103</f>
        <v>1470</v>
      </c>
      <c r="H67" s="17">
        <f>Details2!H1103</f>
        <v>1835</v>
      </c>
      <c r="I67" s="17">
        <f>Details2!I1103</f>
        <v>2006</v>
      </c>
      <c r="J67" s="17">
        <f>Details2!J1103</f>
        <v>2202</v>
      </c>
      <c r="K67" s="17">
        <f>Details2!K1103</f>
        <v>2390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2047</v>
      </c>
      <c r="G68" s="17">
        <f>Details2!G1104</f>
        <v>2121</v>
      </c>
      <c r="H68" s="17">
        <f>Details2!H1104</f>
        <v>1571</v>
      </c>
      <c r="I68" s="17">
        <f>Details2!I1104</f>
        <v>2154</v>
      </c>
      <c r="J68" s="17">
        <f>Details2!J1104</f>
        <v>1976</v>
      </c>
      <c r="K68" s="17">
        <f>Details2!K1104</f>
        <v>1733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8543</v>
      </c>
      <c r="G69" s="17">
        <f>Details2!G1105</f>
        <v>7960</v>
      </c>
      <c r="H69" s="17">
        <f>Details2!H1105</f>
        <v>7216</v>
      </c>
      <c r="I69" s="17">
        <f>Details2!I1105</f>
        <v>6048</v>
      </c>
      <c r="J69" s="17">
        <f>Details2!J1105</f>
        <v>4839</v>
      </c>
      <c r="K69" s="17">
        <f>Details2!K1105</f>
        <v>4238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11496</v>
      </c>
      <c r="G71" s="17">
        <f>Details2!G1107</f>
        <v>13307</v>
      </c>
      <c r="H71" s="17">
        <f>Details2!H1107</f>
        <v>19947</v>
      </c>
      <c r="I71" s="17">
        <f>Details2!I1107</f>
        <v>17196</v>
      </c>
      <c r="J71" s="17">
        <f>Details2!J1107</f>
        <v>11899</v>
      </c>
      <c r="K71" s="17">
        <f>Details2!K1107</f>
        <v>5029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14201</v>
      </c>
      <c r="G73" s="17">
        <f>Details2!G1109</f>
        <v>13203</v>
      </c>
      <c r="H73" s="17">
        <f>Details2!H1109</f>
        <v>14331</v>
      </c>
      <c r="I73" s="17">
        <f>Details2!I1109</f>
        <v>16293</v>
      </c>
      <c r="J73" s="17">
        <f>Details2!J1109</f>
        <v>14981</v>
      </c>
      <c r="K73" s="17">
        <f>Details2!K1109</f>
        <v>13367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4836</v>
      </c>
      <c r="G74" s="17">
        <f>Details2!G1110</f>
        <v>12815</v>
      </c>
      <c r="H74" s="17">
        <f>Details2!H1110</f>
        <v>15027</v>
      </c>
      <c r="I74" s="17">
        <f>Details2!I1110</f>
        <v>12258</v>
      </c>
      <c r="J74" s="17">
        <f>Details2!J1110</f>
        <v>13398</v>
      </c>
      <c r="K74" s="17">
        <f>Details2!K1110</f>
        <v>9665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6763</v>
      </c>
      <c r="G75" s="17">
        <f>Details2!G1111</f>
        <v>6569</v>
      </c>
      <c r="H75" s="17">
        <f>Details2!H1111</f>
        <v>6151</v>
      </c>
      <c r="I75" s="17">
        <f>Details2!I1111</f>
        <v>4808</v>
      </c>
      <c r="J75" s="17">
        <f>Details2!J1111</f>
        <v>5079</v>
      </c>
      <c r="K75" s="17">
        <f>Details2!K1111</f>
        <v>4312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8034</v>
      </c>
      <c r="G76" s="17">
        <f>Details2!G1112</f>
        <v>7541</v>
      </c>
      <c r="H76" s="17">
        <f>Details2!H1112</f>
        <v>10106</v>
      </c>
      <c r="I76" s="17">
        <f>Details2!I1112</f>
        <v>9908</v>
      </c>
      <c r="J76" s="17">
        <f>Details2!J1112</f>
        <v>8772</v>
      </c>
      <c r="K76" s="17">
        <f>Details2!K1112</f>
        <v>6470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35958</v>
      </c>
      <c r="G77" s="17">
        <f>Details2!G1113</f>
        <v>34217</v>
      </c>
      <c r="H77" s="17">
        <f>Details2!H1113</f>
        <v>36023</v>
      </c>
      <c r="I77" s="17">
        <f>Details2!I1113</f>
        <v>0</v>
      </c>
      <c r="J77" s="17">
        <f>Details2!J1113</f>
        <v>0</v>
      </c>
      <c r="K77" s="17" t="str">
        <f>Details2!K1113</f>
        <v>NULL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28873</v>
      </c>
      <c r="G78" s="17">
        <f>Details2!G1114</f>
        <v>27553</v>
      </c>
      <c r="H78" s="17">
        <f>Details2!H1114</f>
        <v>23213</v>
      </c>
      <c r="I78" s="17">
        <f>Details2!I1114</f>
        <v>17580</v>
      </c>
      <c r="J78" s="17">
        <f>Details2!J1114</f>
        <v>14621</v>
      </c>
      <c r="K78" s="17">
        <f>Details2!K1114</f>
        <v>9410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14719</v>
      </c>
      <c r="G79" s="17">
        <f>Details2!G1115</f>
        <v>12747</v>
      </c>
      <c r="H79" s="17">
        <f>Details2!H1115</f>
        <v>15605</v>
      </c>
      <c r="I79" s="17">
        <f>Details2!I1115</f>
        <v>11917</v>
      </c>
      <c r="J79" s="17">
        <f>Details2!J1115</f>
        <v>10758</v>
      </c>
      <c r="K79" s="17">
        <f>Details2!K1115</f>
        <v>8613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26873</v>
      </c>
      <c r="G80" s="17">
        <f>Details2!G1116</f>
        <v>21658</v>
      </c>
      <c r="H80" s="17">
        <f>Details2!H1116</f>
        <v>17927</v>
      </c>
      <c r="I80" s="17">
        <f>Details2!I1116</f>
        <v>22736</v>
      </c>
      <c r="J80" s="17">
        <f>Details2!J1116</f>
        <v>11395</v>
      </c>
      <c r="K80" s="17">
        <f>Details2!K1116</f>
        <v>7697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25711</v>
      </c>
      <c r="G81" s="17">
        <f>Details2!G1117</f>
        <v>32972</v>
      </c>
      <c r="H81" s="17">
        <f>Details2!H1117</f>
        <v>13364</v>
      </c>
      <c r="I81" s="17">
        <f>Details2!I1117</f>
        <v>36961</v>
      </c>
      <c r="J81" s="17">
        <f>Details2!J1117</f>
        <v>19241</v>
      </c>
      <c r="K81" s="17">
        <f>Details2!K1117</f>
        <v>15057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8719</v>
      </c>
      <c r="G82" s="17">
        <f>Details2!G1118</f>
        <v>7678</v>
      </c>
      <c r="H82" s="17">
        <f>Details2!H1118</f>
        <v>7917</v>
      </c>
      <c r="I82" s="17">
        <f>Details2!I1118</f>
        <v>7276</v>
      </c>
      <c r="J82" s="17">
        <f>Details2!J1118</f>
        <v>6467</v>
      </c>
      <c r="K82" s="17">
        <f>Details2!K1118</f>
        <v>6083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2989</v>
      </c>
      <c r="G83" s="17">
        <f>Details2!G1119</f>
        <v>2887</v>
      </c>
      <c r="H83" s="17">
        <f>Details2!H1119</f>
        <v>2849</v>
      </c>
      <c r="I83" s="17">
        <f>Details2!I1119</f>
        <v>2694</v>
      </c>
      <c r="J83" s="17">
        <f>Details2!J1119</f>
        <v>1939</v>
      </c>
      <c r="K83" s="17">
        <f>Details2!K1119</f>
        <v>1303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15763</v>
      </c>
      <c r="G84" s="17">
        <f>Details2!G1120</f>
        <v>15614</v>
      </c>
      <c r="H84" s="17">
        <f>Details2!H1120</f>
        <v>12984</v>
      </c>
      <c r="I84" s="17">
        <f>Details2!I1120</f>
        <v>10711</v>
      </c>
      <c r="J84" s="17">
        <f>Details2!J1120</f>
        <v>8509</v>
      </c>
      <c r="K84" s="17">
        <f>Details2!K1120</f>
        <v>6482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18377</v>
      </c>
      <c r="G85" s="17">
        <f>Details2!G1121</f>
        <v>16230</v>
      </c>
      <c r="H85" s="17">
        <f>Details2!H1121</f>
        <v>14094</v>
      </c>
      <c r="I85" s="17">
        <f>Details2!I1121</f>
        <v>9558</v>
      </c>
      <c r="J85" s="17">
        <f>Details2!J1121</f>
        <v>11873</v>
      </c>
      <c r="K85" s="17">
        <f>Details2!K1121</f>
        <v>12162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6375</v>
      </c>
      <c r="G86" s="17">
        <f>Details2!G1122</f>
        <v>5107</v>
      </c>
      <c r="H86" s="17">
        <f>Details2!H1122</f>
        <v>4956</v>
      </c>
      <c r="I86" s="17">
        <f>Details2!I1122</f>
        <v>3732</v>
      </c>
      <c r="J86" s="17">
        <f>Details2!J1122</f>
        <v>2412</v>
      </c>
      <c r="K86" s="17">
        <f>Details2!K1122</f>
        <v>2565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14229</v>
      </c>
      <c r="G87" s="17">
        <f>Details2!G1123</f>
        <v>19390</v>
      </c>
      <c r="H87" s="17">
        <f>Details2!H1123</f>
        <v>22563</v>
      </c>
      <c r="I87" s="17">
        <f>Details2!I1123</f>
        <v>27185</v>
      </c>
      <c r="J87" s="17">
        <f>Details2!J1123</f>
        <v>25960</v>
      </c>
      <c r="K87" s="17">
        <f>Details2!K1123</f>
        <v>19606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5278</v>
      </c>
      <c r="G88" s="17">
        <f>Details2!G1124</f>
        <v>6059</v>
      </c>
      <c r="H88" s="17">
        <f>Details2!H1124</f>
        <v>5305</v>
      </c>
      <c r="I88" s="17">
        <f>Details2!I1124</f>
        <v>4191</v>
      </c>
      <c r="J88" s="17">
        <f>Details2!J1124</f>
        <v>3777</v>
      </c>
      <c r="K88" s="17">
        <f>Details2!K1124</f>
        <v>2756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>
        <f>Details2!F1125</f>
        <v>4427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5181</v>
      </c>
      <c r="G90" s="17">
        <f>Details2!G1126</f>
        <v>7437</v>
      </c>
      <c r="H90" s="17">
        <f>Details2!H1126</f>
        <v>4523</v>
      </c>
      <c r="I90" s="17">
        <f>Details2!I1126</f>
        <v>3540</v>
      </c>
      <c r="J90" s="17">
        <f>Details2!J1126</f>
        <v>2878</v>
      </c>
      <c r="K90" s="17">
        <f>Details2!K1126</f>
        <v>1963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36378</v>
      </c>
      <c r="G91" s="17">
        <f>Details2!G1127</f>
        <v>32738</v>
      </c>
      <c r="H91" s="17">
        <f>Details2!H1127</f>
        <v>40371</v>
      </c>
      <c r="I91" s="17">
        <f>Details2!I1127</f>
        <v>24971</v>
      </c>
      <c r="J91" s="17">
        <f>Details2!J1127</f>
        <v>19165</v>
      </c>
      <c r="K91" s="17">
        <f>Details2!K1127</f>
        <v>10683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7804</v>
      </c>
      <c r="G92" s="17">
        <f>Details2!G1128</f>
        <v>7729</v>
      </c>
      <c r="H92" s="17">
        <f>Details2!H1128</f>
        <v>8727</v>
      </c>
      <c r="I92" s="17">
        <f>Details2!I1128</f>
        <v>9001</v>
      </c>
      <c r="J92" s="17">
        <f>Details2!J1128</f>
        <v>10484</v>
      </c>
      <c r="K92" s="17">
        <f>Details2!K1128</f>
        <v>9780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5968</v>
      </c>
      <c r="G93" s="17">
        <f>Details2!G1129</f>
        <v>8092</v>
      </c>
      <c r="H93" s="17">
        <f>Details2!H1129</f>
        <v>13453</v>
      </c>
      <c r="I93" s="17">
        <f>Details2!I1129</f>
        <v>11741</v>
      </c>
      <c r="J93" s="17">
        <f>Details2!J1129</f>
        <v>9497</v>
      </c>
      <c r="K93" s="17">
        <f>Details2!K1129</f>
        <v>7705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17435</v>
      </c>
      <c r="G94" s="17">
        <f>Details2!G1130</f>
        <v>21399</v>
      </c>
      <c r="H94" s="17">
        <f>Details2!H1130</f>
        <v>17911</v>
      </c>
      <c r="I94" s="17">
        <f>Details2!I1130</f>
        <v>21638</v>
      </c>
      <c r="J94" s="17">
        <f>Details2!J1130</f>
        <v>18205</v>
      </c>
      <c r="K94" s="17">
        <f>Details2!K1130</f>
        <v>15699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23421</v>
      </c>
      <c r="G95" s="17">
        <f>Details2!G1131</f>
        <v>29958</v>
      </c>
      <c r="H95" s="17">
        <f>Details2!H1131</f>
        <v>27207</v>
      </c>
      <c r="I95" s="17">
        <f>Details2!I1131</f>
        <v>23184</v>
      </c>
      <c r="J95" s="17">
        <f>Details2!J1131</f>
        <v>18735</v>
      </c>
      <c r="K95" s="17">
        <f>Details2!K1131</f>
        <v>21597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9423</v>
      </c>
      <c r="G96" s="17">
        <f>Details2!G1132</f>
        <v>9338</v>
      </c>
      <c r="H96" s="17">
        <f>Details2!H1132</f>
        <v>10806</v>
      </c>
      <c r="I96" s="17">
        <f>Details2!I1132</f>
        <v>8697</v>
      </c>
      <c r="J96" s="17">
        <f>Details2!J1132</f>
        <v>8221</v>
      </c>
      <c r="K96" s="17">
        <f>Details2!K1132</f>
        <v>7198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4101</v>
      </c>
      <c r="G97" s="17">
        <f>Details2!G1133</f>
        <v>8057</v>
      </c>
      <c r="H97" s="17">
        <f>Details2!H1133</f>
        <v>8169</v>
      </c>
      <c r="I97" s="17">
        <f>Details2!I1133</f>
        <v>7666</v>
      </c>
      <c r="J97" s="17">
        <f>Details2!J1133</f>
        <v>8716</v>
      </c>
      <c r="K97" s="17">
        <f>Details2!K1133</f>
        <v>8452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1556</v>
      </c>
      <c r="G98" s="17">
        <f>Details2!G1134</f>
        <v>2607</v>
      </c>
      <c r="H98" s="17">
        <f>Details2!H1134</f>
        <v>7099</v>
      </c>
      <c r="I98" s="17">
        <f>Details2!I1134</f>
        <v>6660</v>
      </c>
      <c r="J98" s="17">
        <f>Details2!J1134</f>
        <v>7887</v>
      </c>
      <c r="K98" s="17">
        <f>Details2!K1134</f>
        <v>7399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46991</v>
      </c>
      <c r="G99" s="17">
        <f>Details2!G1135</f>
        <v>23784</v>
      </c>
      <c r="H99" s="17">
        <f>Details2!H1135</f>
        <v>28781</v>
      </c>
      <c r="I99" s="17">
        <f>Details2!I1135</f>
        <v>28766</v>
      </c>
      <c r="J99" s="17">
        <f>Details2!J1135</f>
        <v>30258</v>
      </c>
      <c r="K99" s="17">
        <f>Details2!K1135</f>
        <v>24833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408</v>
      </c>
      <c r="G100" s="17">
        <f>Details2!G1136</f>
        <v>474</v>
      </c>
      <c r="H100" s="17">
        <f>Details2!H1136</f>
        <v>253</v>
      </c>
      <c r="I100" s="17">
        <f>Details2!I1136</f>
        <v>326</v>
      </c>
      <c r="J100" s="17">
        <f>Details2!J1136</f>
        <v>171</v>
      </c>
      <c r="K100" s="17">
        <f>Details2!K1136</f>
        <v>37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2440</v>
      </c>
      <c r="G106" s="17">
        <f>Details2!G1142</f>
        <v>2356</v>
      </c>
      <c r="H106" s="17">
        <f>Details2!H1142</f>
        <v>2518</v>
      </c>
      <c r="I106" s="17">
        <f>Details2!I1142</f>
        <v>1680</v>
      </c>
      <c r="J106" s="17">
        <f>Details2!J1142</f>
        <v>1338</v>
      </c>
      <c r="K106" s="17">
        <f>Details2!K1142</f>
        <v>1565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5757</v>
      </c>
      <c r="G113" s="17">
        <f>Details2!G1149</f>
        <v>2176</v>
      </c>
      <c r="H113" s="17">
        <f>Details2!H1149</f>
        <v>3282</v>
      </c>
      <c r="I113" s="17">
        <f>Details2!I1149</f>
        <v>4571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9692</v>
      </c>
      <c r="G114" s="17">
        <f>Details2!G1150</f>
        <v>3985</v>
      </c>
      <c r="H114" s="17">
        <f>Details2!H1150</f>
        <v>8961</v>
      </c>
      <c r="I114" s="17">
        <f>Details2!I1150</f>
        <v>13732</v>
      </c>
      <c r="J114" s="17">
        <f>Details2!J1150</f>
        <v>12683</v>
      </c>
      <c r="K114" s="17">
        <f>Details2!K1150</f>
        <v>17181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1169</v>
      </c>
      <c r="G115" s="17">
        <f>Details2!G1151</f>
        <v>502</v>
      </c>
      <c r="H115" s="17">
        <f>Details2!H1151</f>
        <v>1209</v>
      </c>
      <c r="I115" s="17">
        <f>Details2!I1151</f>
        <v>1479</v>
      </c>
      <c r="J115" s="17">
        <f>Details2!J1151</f>
        <v>1253</v>
      </c>
      <c r="K115" s="17">
        <f>Details2!K1151</f>
        <v>2094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 t="str">
        <f>Details2!H1152</f>
        <v>NULL</v>
      </c>
      <c r="I116" s="17">
        <f>Details2!I1152</f>
        <v>1592</v>
      </c>
      <c r="J116" s="17">
        <f>Details2!J1152</f>
        <v>398</v>
      </c>
      <c r="K116" s="17">
        <f>Details2!K1152</f>
        <v>367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24</v>
      </c>
      <c r="G117" s="17">
        <f>Details2!G1153</f>
        <v>932</v>
      </c>
      <c r="H117" s="17">
        <f>Details2!H1153</f>
        <v>2728</v>
      </c>
      <c r="I117" s="17">
        <f>Details2!I1153</f>
        <v>5604</v>
      </c>
      <c r="J117" s="17">
        <f>Details2!J1153</f>
        <v>3599</v>
      </c>
      <c r="K117" s="17">
        <f>Details2!K1153</f>
        <v>2765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2966</v>
      </c>
      <c r="G118" s="17">
        <f>Details2!G1154</f>
        <v>2670</v>
      </c>
      <c r="H118" s="17">
        <f>Details2!H1154</f>
        <v>3014</v>
      </c>
      <c r="I118" s="17">
        <f>Details2!I1154</f>
        <v>3584</v>
      </c>
      <c r="J118" s="17">
        <f>Details2!J1154</f>
        <v>4446</v>
      </c>
      <c r="K118" s="17">
        <f>Details2!K1154</f>
        <v>2748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8376</v>
      </c>
      <c r="G119" s="17">
        <f>Details2!G1155</f>
        <v>7879</v>
      </c>
      <c r="H119" s="17">
        <f>Details2!H1155</f>
        <v>5713</v>
      </c>
      <c r="I119" s="17">
        <f>Details2!I1155</f>
        <v>6425</v>
      </c>
      <c r="J119" s="17">
        <f>Details2!J1155</f>
        <v>4942</v>
      </c>
      <c r="K119" s="17">
        <f>Details2!K1155</f>
        <v>3519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20906</v>
      </c>
      <c r="G120" s="17">
        <f>Details2!G1156</f>
        <v>17234</v>
      </c>
      <c r="H120" s="17">
        <f>Details2!H1156</f>
        <v>12612</v>
      </c>
      <c r="I120" s="17">
        <f>Details2!I1156</f>
        <v>11279</v>
      </c>
      <c r="J120" s="17">
        <f>Details2!J1156</f>
        <v>11909</v>
      </c>
      <c r="K120" s="17">
        <f>Details2!K1156</f>
        <v>8479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2550</v>
      </c>
      <c r="G121" s="17">
        <f>Details2!G1157</f>
        <v>2251</v>
      </c>
      <c r="H121" s="17">
        <f>Details2!H1157</f>
        <v>3710</v>
      </c>
      <c r="I121" s="17">
        <f>Details2!I1157</f>
        <v>3307</v>
      </c>
      <c r="J121" s="17">
        <f>Details2!J1157</f>
        <v>3398</v>
      </c>
      <c r="K121" s="17">
        <f>Details2!K1157</f>
        <v>2286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1690</v>
      </c>
      <c r="G122" s="17">
        <f>Details2!G1158</f>
        <v>2866</v>
      </c>
      <c r="H122" s="17">
        <f>Details2!H1158</f>
        <v>3005</v>
      </c>
      <c r="I122" s="17">
        <f>Details2!I1158</f>
        <v>2839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9997</v>
      </c>
      <c r="G123" s="17">
        <f>Details2!G1159</f>
        <v>8867</v>
      </c>
      <c r="H123" s="17">
        <f>Details2!H1159</f>
        <v>15710</v>
      </c>
      <c r="I123" s="17">
        <f>Details2!I1159</f>
        <v>14343</v>
      </c>
      <c r="J123" s="17">
        <f>Details2!J1159</f>
        <v>12030</v>
      </c>
      <c r="K123" s="17">
        <f>Details2!K1159</f>
        <v>12629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29986</v>
      </c>
      <c r="G124" s="17">
        <f>Details2!G1160</f>
        <v>26954</v>
      </c>
      <c r="H124" s="17">
        <f>Details2!H1160</f>
        <v>24333</v>
      </c>
      <c r="I124" s="17">
        <f>Details2!I1160</f>
        <v>26618</v>
      </c>
      <c r="J124" s="17">
        <f>Details2!J1160</f>
        <v>21808</v>
      </c>
      <c r="K124" s="17">
        <f>Details2!K1160</f>
        <v>19868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8405</v>
      </c>
      <c r="G125" s="17">
        <f>Details2!G1161</f>
        <v>8763</v>
      </c>
      <c r="H125" s="17">
        <f>Details2!H1161</f>
        <v>6214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4273</v>
      </c>
      <c r="G126" s="17">
        <f>Details2!G1162</f>
        <v>4179</v>
      </c>
      <c r="H126" s="17">
        <f>Details2!H1162</f>
        <v>3975</v>
      </c>
      <c r="I126" s="17">
        <f>Details2!I1162</f>
        <v>2939</v>
      </c>
      <c r="J126" s="17">
        <f>Details2!J1162</f>
        <v>2572</v>
      </c>
      <c r="K126" s="17">
        <f>Details2!K1162</f>
        <v>2394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15173</v>
      </c>
      <c r="G127" s="17">
        <f>Details2!G1163</f>
        <v>16252</v>
      </c>
      <c r="H127" s="17">
        <f>Details2!H1163</f>
        <v>15530</v>
      </c>
      <c r="I127" s="17">
        <f>Details2!I1163</f>
        <v>14023</v>
      </c>
      <c r="J127" s="17">
        <f>Details2!J1163</f>
        <v>5352</v>
      </c>
      <c r="K127" s="17">
        <f>Details2!K1163</f>
        <v>10276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8264</v>
      </c>
      <c r="G128" s="17">
        <f>Details2!G1164</f>
        <v>8695</v>
      </c>
      <c r="H128" s="17">
        <f>Details2!H1164</f>
        <v>8265</v>
      </c>
      <c r="I128" s="17">
        <f>Details2!I1164</f>
        <v>6002</v>
      </c>
      <c r="J128" s="17">
        <f>Details2!J1164</f>
        <v>4206</v>
      </c>
      <c r="K128" s="17">
        <f>Details2!K1164</f>
        <v>3443</v>
      </c>
    </row>
    <row r="129" spans="2:12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2465</v>
      </c>
      <c r="G129" s="17">
        <f>Details2!G1165</f>
        <v>2653</v>
      </c>
      <c r="H129" s="17">
        <f>Details2!H1165</f>
        <v>2422</v>
      </c>
      <c r="I129" s="17">
        <f>Details2!I1165</f>
        <v>2492</v>
      </c>
      <c r="J129" s="17">
        <f>Details2!J1165</f>
        <v>4152</v>
      </c>
      <c r="K129" s="17">
        <f>Details2!K1165</f>
        <v>3842</v>
      </c>
    </row>
    <row r="130" spans="2:12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13860</v>
      </c>
      <c r="G130" s="17">
        <f>Details2!G1166</f>
        <v>9956</v>
      </c>
      <c r="H130" s="17">
        <f>Details2!H1166</f>
        <v>6078</v>
      </c>
      <c r="I130" s="17">
        <f>Details2!I1166</f>
        <v>4047</v>
      </c>
      <c r="J130" s="17">
        <f>Details2!J1166</f>
        <v>5094</v>
      </c>
      <c r="K130" s="17">
        <f>Details2!K1166</f>
        <v>4597</v>
      </c>
    </row>
    <row r="131" spans="2:12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5246</v>
      </c>
      <c r="G131" s="17">
        <f>Details2!G1167</f>
        <v>5370</v>
      </c>
      <c r="H131" s="17">
        <f>Details2!H1167</f>
        <v>4239</v>
      </c>
      <c r="I131" s="17">
        <f>Details2!I1167</f>
        <v>3390</v>
      </c>
      <c r="J131" s="17">
        <f>Details2!J1167</f>
        <v>3323</v>
      </c>
      <c r="K131" s="17">
        <f>Details2!K1167</f>
        <v>3353</v>
      </c>
    </row>
    <row r="132" spans="2:12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5160</v>
      </c>
      <c r="G132" s="17">
        <f>Details2!G1168</f>
        <v>4344</v>
      </c>
      <c r="H132" s="17">
        <f>Details2!H1168</f>
        <v>0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2809</v>
      </c>
      <c r="G133" s="17">
        <f>Details2!G1169</f>
        <v>4622</v>
      </c>
      <c r="H133" s="17">
        <f>Details2!H1169</f>
        <v>5010</v>
      </c>
      <c r="I133" s="17">
        <f>Details2!I1169</f>
        <v>4905</v>
      </c>
      <c r="J133" s="17">
        <f>Details2!J1169</f>
        <v>2606</v>
      </c>
      <c r="K133" s="17">
        <f>Details2!K1169</f>
        <v>2547</v>
      </c>
    </row>
    <row r="134" spans="2:12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22246</v>
      </c>
      <c r="G134" s="17">
        <f>Details2!G1170</f>
        <v>28616</v>
      </c>
      <c r="H134" s="17">
        <f>Details2!H1170</f>
        <v>29400</v>
      </c>
      <c r="I134" s="17">
        <f>Details2!I1170</f>
        <v>25888</v>
      </c>
      <c r="J134" s="17">
        <f>Details2!J1170</f>
        <v>22617</v>
      </c>
      <c r="K134" s="17">
        <f>Details2!K1170</f>
        <v>22551</v>
      </c>
    </row>
    <row r="135" spans="2:12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24004</v>
      </c>
      <c r="G135" s="17">
        <f>Details2!G1171</f>
        <v>23372</v>
      </c>
      <c r="H135" s="17">
        <f>Details2!H1171</f>
        <v>20973</v>
      </c>
      <c r="I135" s="17">
        <f>Details2!I1171</f>
        <v>20450</v>
      </c>
      <c r="J135" s="17">
        <f>Details2!J1171</f>
        <v>19502</v>
      </c>
      <c r="K135" s="17">
        <f>Details2!K1171</f>
        <v>19053</v>
      </c>
    </row>
    <row r="136" spans="2:12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3394</v>
      </c>
      <c r="G136" s="17">
        <f>Details2!G1172</f>
        <v>4250</v>
      </c>
      <c r="H136" s="17">
        <f>Details2!H1172</f>
        <v>3809</v>
      </c>
      <c r="I136" s="17">
        <f>Details2!I1172</f>
        <v>4261</v>
      </c>
      <c r="J136" s="17">
        <f>Details2!J1172</f>
        <v>4259</v>
      </c>
      <c r="K136" s="17">
        <f>Details2!K1172</f>
        <v>3799</v>
      </c>
    </row>
    <row r="137" spans="2:12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3265</v>
      </c>
      <c r="G137" s="17">
        <f>Details2!G1173</f>
        <v>2588</v>
      </c>
      <c r="H137" s="17">
        <f>Details2!H1173</f>
        <v>2414</v>
      </c>
      <c r="I137" s="17">
        <f>Details2!I1173</f>
        <v>2200</v>
      </c>
      <c r="J137" s="17">
        <f>Details2!J1173</f>
        <v>1013</v>
      </c>
      <c r="K137" s="17">
        <f>Details2!K1173</f>
        <v>2394</v>
      </c>
    </row>
    <row r="138" spans="2:12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305</v>
      </c>
      <c r="G138" s="17">
        <f>Details2!G1174</f>
        <v>343</v>
      </c>
      <c r="H138" s="17">
        <f>Details2!H1174</f>
        <v>0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1950</v>
      </c>
      <c r="G139" s="17">
        <f>Details2!G1175</f>
        <v>1963</v>
      </c>
      <c r="H139" s="17">
        <f>Details2!H1175</f>
        <v>1757</v>
      </c>
      <c r="I139" s="17">
        <f>Details2!I1175</f>
        <v>1400</v>
      </c>
      <c r="J139" s="17">
        <f>Details2!J1175</f>
        <v>1831</v>
      </c>
      <c r="K139" s="17">
        <f>Details2!K1175</f>
        <v>1789</v>
      </c>
    </row>
    <row r="140" spans="2:12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1519</v>
      </c>
      <c r="G140" s="17">
        <f>Details2!G1176</f>
        <v>752</v>
      </c>
      <c r="H140" s="17">
        <f>Details2!H1176</f>
        <v>498</v>
      </c>
      <c r="I140" s="17">
        <f>Details2!I1176</f>
        <v>500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1833</v>
      </c>
      <c r="G141" s="17">
        <f>Details2!G1177</f>
        <v>1469</v>
      </c>
      <c r="H141" s="17">
        <f>Details2!H1177</f>
        <v>1633</v>
      </c>
      <c r="I141" s="17">
        <f>Details2!I1177</f>
        <v>1614</v>
      </c>
      <c r="J141" s="17">
        <f>Details2!J1177</f>
        <v>1544</v>
      </c>
      <c r="K141" s="17">
        <f>Details2!K1177</f>
        <v>1425</v>
      </c>
    </row>
    <row r="142" spans="2:12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1951</v>
      </c>
      <c r="G143" s="17">
        <f>Details2!G1179</f>
        <v>229</v>
      </c>
      <c r="H143" s="17">
        <f>Details2!H1179</f>
        <v>2309</v>
      </c>
      <c r="I143" s="17">
        <f>Details2!I1179</f>
        <v>3284</v>
      </c>
      <c r="J143" s="17">
        <f>Details2!J1179</f>
        <v>3303</v>
      </c>
      <c r="K143" s="17">
        <f>Details2!K1179</f>
        <v>2069</v>
      </c>
    </row>
    <row r="144" spans="2:12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26405</v>
      </c>
      <c r="G146" s="17">
        <f>Details2!G1182</f>
        <v>26018</v>
      </c>
      <c r="H146" s="17">
        <f>Details2!H1182</f>
        <v>23279</v>
      </c>
      <c r="I146" s="17">
        <f>Details2!I1182</f>
        <v>47787</v>
      </c>
      <c r="J146" s="17">
        <f>Details2!J1182</f>
        <v>49821</v>
      </c>
      <c r="K146" s="17">
        <f>Details2!K1182</f>
        <v>45230</v>
      </c>
      <c r="L146" s="26"/>
    </row>
    <row r="147" spans="2:12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36965</v>
      </c>
      <c r="G147" s="17">
        <f>Details2!G1183</f>
        <v>34284</v>
      </c>
      <c r="H147" s="17">
        <f>Details2!H1183</f>
        <v>34310</v>
      </c>
      <c r="I147" s="17">
        <f>Details2!I1183</f>
        <v>41039</v>
      </c>
      <c r="J147" s="17">
        <f>Details2!J1183</f>
        <v>45663</v>
      </c>
      <c r="K147" s="17">
        <f>Details2!K1183</f>
        <v>43588</v>
      </c>
      <c r="L147" s="26"/>
    </row>
    <row r="150" spans="2:12" x14ac:dyDescent="0.2">
      <c r="B150" s="14" t="s">
        <v>135</v>
      </c>
      <c r="C150" s="9"/>
      <c r="F150" s="18">
        <f t="shared" ref="F150:K150" si="0">SUM(F5:F69)</f>
        <v>549969</v>
      </c>
      <c r="G150" s="18">
        <f t="shared" si="0"/>
        <v>514253</v>
      </c>
      <c r="H150" s="18">
        <f t="shared" si="0"/>
        <v>483487</v>
      </c>
      <c r="I150" s="18">
        <f t="shared" si="0"/>
        <v>445035</v>
      </c>
      <c r="J150" s="18">
        <f t="shared" si="0"/>
        <v>374419</v>
      </c>
      <c r="K150" s="18">
        <f t="shared" si="0"/>
        <v>333632</v>
      </c>
      <c r="L150" s="2"/>
    </row>
    <row r="151" spans="2:12" x14ac:dyDescent="0.2">
      <c r="B151" s="14" t="s">
        <v>136</v>
      </c>
      <c r="C151" s="9"/>
      <c r="F151" s="18">
        <f>SUM(F71:F117)</f>
        <v>431369</v>
      </c>
      <c r="G151" s="18">
        <f t="shared" ref="G151:K151" si="1">SUM(G71:G117)</f>
        <v>417111</v>
      </c>
      <c r="H151" s="18">
        <f t="shared" si="1"/>
        <v>428360</v>
      </c>
      <c r="I151" s="18">
        <f t="shared" si="1"/>
        <v>389852</v>
      </c>
      <c r="J151" s="18">
        <f t="shared" si="1"/>
        <v>324569</v>
      </c>
      <c r="K151" s="18">
        <f t="shared" si="1"/>
        <v>269895</v>
      </c>
      <c r="L151" s="21"/>
    </row>
    <row r="152" spans="2:12" x14ac:dyDescent="0.2">
      <c r="B152" s="14" t="s">
        <v>451</v>
      </c>
      <c r="C152" s="9"/>
      <c r="F152" s="18">
        <f>SUM(F146:F147)</f>
        <v>63370</v>
      </c>
      <c r="G152" s="18">
        <f t="shared" ref="G152:K152" si="2">SUM(G146:G147)</f>
        <v>60302</v>
      </c>
      <c r="H152" s="18">
        <f t="shared" si="2"/>
        <v>57589</v>
      </c>
      <c r="I152" s="18">
        <f t="shared" si="2"/>
        <v>88826</v>
      </c>
      <c r="J152" s="18">
        <f t="shared" si="2"/>
        <v>95484</v>
      </c>
      <c r="K152" s="18">
        <f t="shared" si="2"/>
        <v>88818</v>
      </c>
      <c r="L152" s="27"/>
    </row>
    <row r="153" spans="2:12" x14ac:dyDescent="0.2">
      <c r="B153" s="14" t="s">
        <v>316</v>
      </c>
      <c r="C153" s="9"/>
      <c r="F153" s="18">
        <f>SUM(F118:F145)</f>
        <v>202593</v>
      </c>
      <c r="G153" s="18">
        <f t="shared" ref="G153:K153" si="3">SUM(G118:G145)</f>
        <v>197137</v>
      </c>
      <c r="H153" s="18">
        <f t="shared" si="3"/>
        <v>182623</v>
      </c>
      <c r="I153" s="18">
        <f t="shared" si="3"/>
        <v>165790</v>
      </c>
      <c r="J153" s="18">
        <f t="shared" si="3"/>
        <v>139907</v>
      </c>
      <c r="K153" s="18">
        <f t="shared" si="3"/>
        <v>133061</v>
      </c>
      <c r="L153" s="27" t="s">
        <v>318</v>
      </c>
    </row>
    <row r="154" spans="2:12" x14ac:dyDescent="0.2">
      <c r="B154" s="14" t="s">
        <v>140</v>
      </c>
      <c r="C154" s="9"/>
      <c r="F154" s="18">
        <f t="shared" ref="F154:K154" si="4">SUM(F5:F147)</f>
        <v>1247301</v>
      </c>
      <c r="G154" s="18">
        <f t="shared" si="4"/>
        <v>1188803</v>
      </c>
      <c r="H154" s="18">
        <f t="shared" si="4"/>
        <v>1152059</v>
      </c>
      <c r="I154" s="18">
        <f t="shared" si="4"/>
        <v>1089503</v>
      </c>
      <c r="J154" s="18">
        <f t="shared" si="4"/>
        <v>934379</v>
      </c>
      <c r="K154" s="18">
        <f t="shared" si="4"/>
        <v>825406</v>
      </c>
      <c r="L154" s="2"/>
    </row>
    <row r="155" spans="2:12" x14ac:dyDescent="0.2">
      <c r="L155" s="2"/>
    </row>
    <row r="156" spans="2:12" x14ac:dyDescent="0.2">
      <c r="B156" s="15" t="s">
        <v>414</v>
      </c>
      <c r="C156" s="3"/>
      <c r="D156" s="3"/>
      <c r="E156" s="3"/>
      <c r="F156" s="44" t="str">
        <f>IF(F150='Collected to Claims Ratio'!L7,"yes","no")</f>
        <v>yes</v>
      </c>
      <c r="G156" s="44" t="str">
        <f>IF(G150='Collected to Claims Ratio'!M7,"yes","no")</f>
        <v>yes</v>
      </c>
      <c r="H156" s="44" t="str">
        <f>IF(H150='Collected to Claims Ratio'!N7,"yes","no")</f>
        <v>yes</v>
      </c>
      <c r="I156" s="44" t="str">
        <f>IF(I150='Collected to Claims Ratio'!O7,"yes","no")</f>
        <v>yes</v>
      </c>
      <c r="J156" s="44" t="str">
        <f>IF(J150='Collected to Claims Ratio'!P7,"yes","no")</f>
        <v>yes</v>
      </c>
      <c r="K156" s="44" t="str">
        <f>IF(K150='Collected to Claims Ratio'!Q7,"yes","no")</f>
        <v>yes</v>
      </c>
      <c r="L156" s="2"/>
    </row>
    <row r="157" spans="2:12" x14ac:dyDescent="0.2">
      <c r="B157" s="15" t="s">
        <v>415</v>
      </c>
      <c r="C157" s="3"/>
      <c r="D157" s="3"/>
      <c r="E157" s="3"/>
      <c r="F157" s="44" t="str">
        <f>IF(F151='Collected to Claims Ratio'!L8,"yes","no")</f>
        <v>yes</v>
      </c>
      <c r="G157" s="44" t="str">
        <f>IF(G151='Collected to Claims Ratio'!M8,"yes","no")</f>
        <v>yes</v>
      </c>
      <c r="H157" s="44" t="str">
        <f>IF(H151='Collected to Claims Ratio'!N8,"yes","no")</f>
        <v>yes</v>
      </c>
      <c r="I157" s="44" t="str">
        <f>IF(I151='Collected to Claims Ratio'!O8,"yes","no")</f>
        <v>yes</v>
      </c>
      <c r="J157" s="44" t="str">
        <f>IF(J151='Collected to Claims Ratio'!P8,"yes","no")</f>
        <v>yes</v>
      </c>
      <c r="K157" s="44" t="str">
        <f>IF(K151='Collected to Claims Ratio'!Q8,"yes","no")</f>
        <v>yes</v>
      </c>
      <c r="L157" s="2"/>
    </row>
    <row r="158" spans="2:12" x14ac:dyDescent="0.2">
      <c r="B158" s="15" t="s">
        <v>416</v>
      </c>
      <c r="C158" s="3"/>
      <c r="D158" s="3"/>
      <c r="E158" s="3"/>
      <c r="F158" s="44" t="str">
        <f>IF(F153='Collected to Claims Ratio'!L9,"yes","no")</f>
        <v>yes</v>
      </c>
      <c r="G158" s="44" t="str">
        <f>IF(G153='Collected to Claims Ratio'!M9,"yes","no")</f>
        <v>yes</v>
      </c>
      <c r="H158" s="44" t="str">
        <f>IF(H153='Collected to Claims Ratio'!N9,"yes","no")</f>
        <v>yes</v>
      </c>
      <c r="I158" s="44" t="str">
        <f>IF(I153='Collected to Claims Ratio'!O9,"yes","no")</f>
        <v>yes</v>
      </c>
      <c r="J158" s="44" t="str">
        <f>IF(J153='Collected to Claims Ratio'!P9,"yes","no")</f>
        <v>yes</v>
      </c>
      <c r="K158" s="44" t="str">
        <f>IF(K153='Collected to Claims Ratio'!Q9,"yes","no")</f>
        <v>yes</v>
      </c>
      <c r="L158" s="27" t="s">
        <v>318</v>
      </c>
    </row>
    <row r="159" spans="2:12" x14ac:dyDescent="0.2">
      <c r="B159" s="15" t="s">
        <v>454</v>
      </c>
      <c r="C159" s="3"/>
      <c r="D159" s="3"/>
      <c r="E159" s="3"/>
      <c r="F159" s="44" t="str">
        <f>IF(F152='Collected to Claims Ratio'!L10,"yes","no")</f>
        <v>yes</v>
      </c>
      <c r="G159" s="44" t="str">
        <f>IF(G152='Collected to Claims Ratio'!M10,"yes","no")</f>
        <v>yes</v>
      </c>
      <c r="H159" s="44" t="str">
        <f>IF(H152='Collected to Claims Ratio'!N10,"yes","no")</f>
        <v>yes</v>
      </c>
      <c r="I159" s="44" t="str">
        <f>IF(I152='Collected to Claims Ratio'!O10,"yes","no")</f>
        <v>yes</v>
      </c>
      <c r="J159" s="44" t="str">
        <f>IF(J152='Collected to Claims Ratio'!P10,"yes","no")</f>
        <v>yes</v>
      </c>
      <c r="K159" s="44" t="str">
        <f>IF(K152='Collected to Claims Ratio'!Q10,"yes","no")</f>
        <v>yes</v>
      </c>
      <c r="L159" s="27"/>
    </row>
    <row r="160" spans="2:12" x14ac:dyDescent="0.2">
      <c r="B160" s="15" t="s">
        <v>417</v>
      </c>
      <c r="F160" s="44" t="str">
        <f>IF(F154='Collected to Claims Ratio'!L11,"yes","no")</f>
        <v>yes</v>
      </c>
      <c r="G160" s="44" t="str">
        <f>IF(G154='Collected to Claims Ratio'!M11,"yes","no")</f>
        <v>yes</v>
      </c>
      <c r="H160" s="44" t="str">
        <f>IF(H154='Collected to Claims Ratio'!N11,"yes","no")</f>
        <v>yes</v>
      </c>
      <c r="I160" s="44" t="str">
        <f>IF(I154='Collected to Claims Ratio'!O11,"yes","no")</f>
        <v>yes</v>
      </c>
      <c r="J160" s="44" t="str">
        <f>IF(J154='Collected to Claims Ratio'!P11,"yes","no")</f>
        <v>yes</v>
      </c>
      <c r="K160" s="44" t="str">
        <f>IF(K154='Collected to Claims Ratio'!Q11,"yes","no")</f>
        <v>yes</v>
      </c>
    </row>
    <row r="161" spans="11:11" x14ac:dyDescent="0.2">
      <c r="K161" s="44"/>
    </row>
  </sheetData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62"/>
  <sheetViews>
    <sheetView zoomScale="85" workbookViewId="0">
      <selection activeCell="F160" sqref="F160:K160"/>
    </sheetView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134</v>
      </c>
    </row>
    <row r="4" spans="1:11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21570</v>
      </c>
      <c r="G5" s="17">
        <f>Details2!G1189</f>
        <v>16843</v>
      </c>
      <c r="H5" s="17">
        <f>Details2!H1189</f>
        <v>32219</v>
      </c>
      <c r="I5" s="17">
        <f>Details2!I1189</f>
        <v>31747</v>
      </c>
      <c r="J5" s="17">
        <f>Details2!J1189</f>
        <v>32954</v>
      </c>
      <c r="K5" s="17">
        <f>Details2!K1189</f>
        <v>34123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93425</v>
      </c>
      <c r="G6" s="17">
        <f>Details2!G1190</f>
        <v>81461</v>
      </c>
      <c r="H6" s="17">
        <f>Details2!H1190</f>
        <v>72079</v>
      </c>
      <c r="I6" s="17">
        <f>Details2!I1190</f>
        <v>70485</v>
      </c>
      <c r="J6" s="17">
        <f>Details2!J1190</f>
        <v>74010</v>
      </c>
      <c r="K6" s="17">
        <f>Details2!K1190</f>
        <v>68622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25862</v>
      </c>
      <c r="G7" s="17">
        <f>Details2!G1191</f>
        <v>23847</v>
      </c>
      <c r="H7" s="17">
        <f>Details2!H1191</f>
        <v>26844</v>
      </c>
      <c r="I7" s="17">
        <f>Details2!I1191</f>
        <v>24073</v>
      </c>
      <c r="J7" s="17">
        <f>Details2!J1191</f>
        <v>22651</v>
      </c>
      <c r="K7" s="17">
        <f>Details2!K1191</f>
        <v>20965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9379</v>
      </c>
      <c r="G8" s="17">
        <f>Details2!G1192</f>
        <v>8763</v>
      </c>
      <c r="H8" s="17">
        <f>Details2!H1192</f>
        <v>9647</v>
      </c>
      <c r="I8" s="17">
        <f>Details2!I1192</f>
        <v>10883</v>
      </c>
      <c r="J8" s="17">
        <f>Details2!J1192</f>
        <v>11377</v>
      </c>
      <c r="K8" s="17">
        <f>Details2!K1192</f>
        <v>10664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13998</v>
      </c>
      <c r="G9" s="17">
        <f>Details2!G1193</f>
        <v>19120</v>
      </c>
      <c r="H9" s="17">
        <f>Details2!H1193</f>
        <v>16987</v>
      </c>
      <c r="I9" s="17">
        <f>Details2!I1193</f>
        <v>16532</v>
      </c>
      <c r="J9" s="17">
        <f>Details2!J1193</f>
        <v>16572</v>
      </c>
      <c r="K9" s="17">
        <f>Details2!K1193</f>
        <v>14658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69564</v>
      </c>
      <c r="G10" s="17">
        <f>Details2!G1194</f>
        <v>66772</v>
      </c>
      <c r="H10" s="17">
        <f>Details2!H1194</f>
        <v>60390</v>
      </c>
      <c r="I10" s="17">
        <f>Details2!I1194</f>
        <v>57380</v>
      </c>
      <c r="J10" s="17">
        <f>Details2!J1194</f>
        <v>52334</v>
      </c>
      <c r="K10" s="17">
        <f>Details2!K1194</f>
        <v>43427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2996</v>
      </c>
      <c r="G11" s="17">
        <f>Details2!G1195</f>
        <v>4243</v>
      </c>
      <c r="H11" s="17">
        <f>Details2!H1195</f>
        <v>3772</v>
      </c>
      <c r="I11" s="17">
        <f>Details2!I1195</f>
        <v>3581</v>
      </c>
      <c r="J11" s="17">
        <f>Details2!J1195</f>
        <v>2954</v>
      </c>
      <c r="K11" s="17">
        <f>Details2!K1195</f>
        <v>2749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5390</v>
      </c>
      <c r="G12" s="17">
        <f>Details2!G1196</f>
        <v>5568</v>
      </c>
      <c r="H12" s="17">
        <f>Details2!H1196</f>
        <v>4636</v>
      </c>
      <c r="I12" s="17">
        <f>Details2!I1196</f>
        <v>3959</v>
      </c>
      <c r="J12" s="17">
        <f>Details2!J1196</f>
        <v>3134</v>
      </c>
      <c r="K12" s="17">
        <f>Details2!K1196</f>
        <v>3200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4368</v>
      </c>
      <c r="G13" s="17">
        <f>Details2!G1197</f>
        <v>5447</v>
      </c>
      <c r="H13" s="17">
        <f>Details2!H1197</f>
        <v>4183</v>
      </c>
      <c r="I13" s="17">
        <f>Details2!I1197</f>
        <v>4428</v>
      </c>
      <c r="J13" s="17">
        <f>Details2!J1197</f>
        <v>4111</v>
      </c>
      <c r="K13" s="17">
        <f>Details2!K1197</f>
        <v>3804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9934</v>
      </c>
      <c r="G14" s="17">
        <f>Details2!G1198</f>
        <v>20754</v>
      </c>
      <c r="H14" s="17">
        <f>Details2!H1198</f>
        <v>23887</v>
      </c>
      <c r="I14" s="17">
        <f>Details2!I1198</f>
        <v>21966</v>
      </c>
      <c r="J14" s="17">
        <f>Details2!J1198</f>
        <v>19341</v>
      </c>
      <c r="K14" s="17">
        <f>Details2!K1198</f>
        <v>18274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38226</v>
      </c>
      <c r="G15" s="17">
        <f>Details2!G1199</f>
        <v>34489</v>
      </c>
      <c r="H15" s="17">
        <f>Details2!H1199</f>
        <v>31504</v>
      </c>
      <c r="I15" s="17">
        <f>Details2!I1199</f>
        <v>31504</v>
      </c>
      <c r="J15" s="17">
        <f>Details2!J1199</f>
        <v>29553</v>
      </c>
      <c r="K15" s="17">
        <f>Details2!K1199</f>
        <v>27978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45146</v>
      </c>
      <c r="G16" s="17">
        <f>Details2!G1200</f>
        <v>40556</v>
      </c>
      <c r="H16" s="17">
        <f>Details2!H1200</f>
        <v>39563</v>
      </c>
      <c r="I16" s="17">
        <f>Details2!I1200</f>
        <v>24482</v>
      </c>
      <c r="J16" s="17">
        <f>Details2!J1200</f>
        <v>33821</v>
      </c>
      <c r="K16" s="17">
        <f>Details2!K1200</f>
        <v>28760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15299</v>
      </c>
      <c r="G17" s="17">
        <f>Details2!G1201</f>
        <v>11524</v>
      </c>
      <c r="H17" s="17">
        <f>Details2!H1201</f>
        <v>12423</v>
      </c>
      <c r="I17" s="17">
        <f>Details2!I1201</f>
        <v>12094</v>
      </c>
      <c r="J17" s="17">
        <f>Details2!J1201</f>
        <v>9616</v>
      </c>
      <c r="K17" s="17">
        <f>Details2!K1201</f>
        <v>8480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45688</v>
      </c>
      <c r="G18" s="17">
        <f>Details2!G1202</f>
        <v>42202</v>
      </c>
      <c r="H18" s="17">
        <f>Details2!H1202</f>
        <v>41971</v>
      </c>
      <c r="I18" s="17">
        <f>Details2!I1202</f>
        <v>35670</v>
      </c>
      <c r="J18" s="17">
        <f>Details2!J1202</f>
        <v>33755</v>
      </c>
      <c r="K18" s="17">
        <f>Details2!K1202</f>
        <v>28102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39506</v>
      </c>
      <c r="G19" s="17">
        <f>Details2!G1203</f>
        <v>36579</v>
      </c>
      <c r="H19" s="17">
        <f>Details2!H1203</f>
        <v>32556</v>
      </c>
      <c r="I19" s="17">
        <f>Details2!I1203</f>
        <v>29926</v>
      </c>
      <c r="J19" s="17">
        <f>Details2!J1203</f>
        <v>27612</v>
      </c>
      <c r="K19" s="17">
        <f>Details2!K1203</f>
        <v>20974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7627</v>
      </c>
      <c r="G20" s="17">
        <f>Details2!G1204</f>
        <v>6757</v>
      </c>
      <c r="H20" s="17">
        <f>Details2!H1204</f>
        <v>5333</v>
      </c>
      <c r="I20" s="17">
        <f>Details2!I1204</f>
        <v>5107</v>
      </c>
      <c r="J20" s="17">
        <f>Details2!J1204</f>
        <v>4307</v>
      </c>
      <c r="K20" s="17">
        <f>Details2!K1204</f>
        <v>4147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31988</v>
      </c>
      <c r="G21" s="17">
        <f>Details2!G1205</f>
        <v>25349</v>
      </c>
      <c r="H21" s="17">
        <f>Details2!H1205</f>
        <v>21273</v>
      </c>
      <c r="I21" s="17">
        <f>Details2!I1205</f>
        <v>22559</v>
      </c>
      <c r="J21" s="17">
        <f>Details2!J1205</f>
        <v>21918</v>
      </c>
      <c r="K21" s="17">
        <f>Details2!K1205</f>
        <v>18502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12745</v>
      </c>
      <c r="G22" s="17">
        <f>Details2!G1206</f>
        <v>10748</v>
      </c>
      <c r="H22" s="17">
        <f>Details2!H1206</f>
        <v>9983</v>
      </c>
      <c r="I22" s="17">
        <f>Details2!I1206</f>
        <v>9715</v>
      </c>
      <c r="J22" s="17">
        <f>Details2!J1206</f>
        <v>7694</v>
      </c>
      <c r="K22" s="17">
        <f>Details2!K1206</f>
        <v>7419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32972</v>
      </c>
      <c r="G23" s="17">
        <f>Details2!G1207</f>
        <v>38777</v>
      </c>
      <c r="H23" s="17">
        <f>Details2!H1207</f>
        <v>36070</v>
      </c>
      <c r="I23" s="17">
        <f>Details2!I1207</f>
        <v>36679</v>
      </c>
      <c r="J23" s="17">
        <f>Details2!J1207</f>
        <v>32531</v>
      </c>
      <c r="K23" s="17">
        <f>Details2!K1207</f>
        <v>28129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16645</v>
      </c>
      <c r="G24" s="17">
        <f>Details2!G1208</f>
        <v>15563</v>
      </c>
      <c r="H24" s="17">
        <f>Details2!H1208</f>
        <v>14906</v>
      </c>
      <c r="I24" s="17">
        <f>Details2!I1208</f>
        <v>13184</v>
      </c>
      <c r="J24" s="17">
        <f>Details2!J1208</f>
        <v>12511</v>
      </c>
      <c r="K24" s="17">
        <f>Details2!K1208</f>
        <v>10742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20851</v>
      </c>
      <c r="G25" s="17">
        <f>Details2!G1209</f>
        <v>19843</v>
      </c>
      <c r="H25" s="17">
        <f>Details2!H1209</f>
        <v>17791</v>
      </c>
      <c r="I25" s="17">
        <f>Details2!I1209</f>
        <v>18366</v>
      </c>
      <c r="J25" s="17">
        <f>Details2!J1209</f>
        <v>18032</v>
      </c>
      <c r="K25" s="17">
        <f>Details2!K1209</f>
        <v>16587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43036</v>
      </c>
      <c r="G26" s="17">
        <f>Details2!G1210</f>
        <v>49284</v>
      </c>
      <c r="H26" s="17">
        <f>Details2!H1210</f>
        <v>49343</v>
      </c>
      <c r="I26" s="17">
        <f>Details2!I1210</f>
        <v>45000</v>
      </c>
      <c r="J26" s="17">
        <f>Details2!J1210</f>
        <v>43271</v>
      </c>
      <c r="K26" s="17">
        <f>Details2!K1210</f>
        <v>40500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47850</v>
      </c>
      <c r="G27" s="17">
        <f>Details2!G1211</f>
        <v>45720</v>
      </c>
      <c r="H27" s="17">
        <f>Details2!H1211</f>
        <v>41525</v>
      </c>
      <c r="I27" s="17">
        <f>Details2!I1211</f>
        <v>43266</v>
      </c>
      <c r="J27" s="17">
        <f>Details2!J1211</f>
        <v>43508</v>
      </c>
      <c r="K27" s="17">
        <f>Details2!K1211</f>
        <v>40386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6843</v>
      </c>
      <c r="G28" s="17">
        <f>Details2!G1212</f>
        <v>7800</v>
      </c>
      <c r="H28" s="17">
        <f>Details2!H1212</f>
        <v>6471</v>
      </c>
      <c r="I28" s="17">
        <f>Details2!I1212</f>
        <v>5823</v>
      </c>
      <c r="J28" s="17">
        <f>Details2!J1212</f>
        <v>5027</v>
      </c>
      <c r="K28" s="17">
        <f>Details2!K1212</f>
        <v>4016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5736</v>
      </c>
      <c r="G29" s="17">
        <f>Details2!G1213</f>
        <v>6810</v>
      </c>
      <c r="H29" s="17">
        <f>Details2!H1213</f>
        <v>6659</v>
      </c>
      <c r="I29" s="17">
        <f>Details2!I1213</f>
        <v>6134</v>
      </c>
      <c r="J29" s="17">
        <f>Details2!J1213</f>
        <v>5614</v>
      </c>
      <c r="K29" s="17">
        <f>Details2!K1213</f>
        <v>5098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8309</v>
      </c>
      <c r="G30" s="17">
        <f>Details2!G1214</f>
        <v>7033</v>
      </c>
      <c r="H30" s="17">
        <f>Details2!H1214</f>
        <v>6693</v>
      </c>
      <c r="I30" s="17">
        <f>Details2!I1214</f>
        <v>5660</v>
      </c>
      <c r="J30" s="17">
        <f>Details2!J1214</f>
        <v>4811</v>
      </c>
      <c r="K30" s="17">
        <f>Details2!K1214</f>
        <v>3663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29083</v>
      </c>
      <c r="G31" s="17">
        <f>Details2!G1215</f>
        <v>27437</v>
      </c>
      <c r="H31" s="17">
        <f>Details2!H1215</f>
        <v>27828</v>
      </c>
      <c r="I31" s="17">
        <f>Details2!I1215</f>
        <v>27148</v>
      </c>
      <c r="J31" s="17">
        <f>Details2!J1215</f>
        <v>20673</v>
      </c>
      <c r="K31" s="17">
        <f>Details2!K1215</f>
        <v>20901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52473</v>
      </c>
      <c r="G32" s="17">
        <f>Details2!G1216</f>
        <v>45268</v>
      </c>
      <c r="H32" s="17">
        <f>Details2!H1216</f>
        <v>58046</v>
      </c>
      <c r="I32" s="17">
        <f>Details2!I1216</f>
        <v>60003</v>
      </c>
      <c r="J32" s="17">
        <f>Details2!J1216</f>
        <v>57076</v>
      </c>
      <c r="K32" s="17">
        <f>Details2!K1216</f>
        <v>64408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23103</v>
      </c>
      <c r="G33" s="17">
        <f>Details2!G1217</f>
        <v>19392</v>
      </c>
      <c r="H33" s="17">
        <f>Details2!H1217</f>
        <v>16757</v>
      </c>
      <c r="I33" s="17">
        <f>Details2!I1217</f>
        <v>15036</v>
      </c>
      <c r="J33" s="17">
        <f>Details2!J1217</f>
        <v>14518</v>
      </c>
      <c r="K33" s="17">
        <f>Details2!K1217</f>
        <v>12046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5042</v>
      </c>
      <c r="G34" s="17">
        <f>Details2!G1218</f>
        <v>3796</v>
      </c>
      <c r="H34" s="17">
        <f>Details2!H1218</f>
        <v>3438</v>
      </c>
      <c r="I34" s="17">
        <f>Details2!I1218</f>
        <v>3833</v>
      </c>
      <c r="J34" s="17">
        <f>Details2!J1218</f>
        <v>3502</v>
      </c>
      <c r="K34" s="17">
        <f>Details2!K1218</f>
        <v>3369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7879</v>
      </c>
      <c r="G35" s="17">
        <f>Details2!G1219</f>
        <v>3652</v>
      </c>
      <c r="H35" s="17">
        <f>Details2!H1219</f>
        <v>3759</v>
      </c>
      <c r="I35" s="17">
        <f>Details2!I1219</f>
        <v>4217</v>
      </c>
      <c r="J35" s="17">
        <f>Details2!J1219</f>
        <v>3431</v>
      </c>
      <c r="K35" s="17">
        <f>Details2!K1219</f>
        <v>3239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18779</v>
      </c>
      <c r="G36" s="17">
        <f>Details2!G1220</f>
        <v>18119</v>
      </c>
      <c r="H36" s="17">
        <f>Details2!H1220</f>
        <v>16479</v>
      </c>
      <c r="I36" s="17">
        <f>Details2!I1220</f>
        <v>15526</v>
      </c>
      <c r="J36" s="17">
        <f>Details2!J1220</f>
        <v>14548</v>
      </c>
      <c r="K36" s="17">
        <f>Details2!K1220</f>
        <v>12441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5222</v>
      </c>
      <c r="G37" s="17">
        <f>Details2!G1221</f>
        <v>4715</v>
      </c>
      <c r="H37" s="17">
        <f>Details2!H1221</f>
        <v>4540</v>
      </c>
      <c r="I37" s="17">
        <f>Details2!I1221</f>
        <v>4395</v>
      </c>
      <c r="J37" s="17">
        <f>Details2!J1221</f>
        <v>3511</v>
      </c>
      <c r="K37" s="17">
        <f>Details2!K1221</f>
        <v>3047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3632</v>
      </c>
      <c r="G38" s="17">
        <f>Details2!G1222</f>
        <v>3486</v>
      </c>
      <c r="H38" s="17">
        <f>Details2!H1222</f>
        <v>3231</v>
      </c>
      <c r="I38" s="17">
        <f>Details2!I1222</f>
        <v>2793</v>
      </c>
      <c r="J38" s="17">
        <f>Details2!J1222</f>
        <v>3145</v>
      </c>
      <c r="K38" s="17">
        <f>Details2!K1222</f>
        <v>2990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140416</v>
      </c>
      <c r="G39" s="17">
        <f>Details2!G1223</f>
        <v>130214</v>
      </c>
      <c r="H39" s="17">
        <f>Details2!H1223</f>
        <v>115225</v>
      </c>
      <c r="I39" s="17">
        <f>Details2!I1223</f>
        <v>98600</v>
      </c>
      <c r="J39" s="17">
        <f>Details2!J1223</f>
        <v>80702</v>
      </c>
      <c r="K39" s="17">
        <f>Details2!K1223</f>
        <v>72063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34626</v>
      </c>
      <c r="G40" s="17">
        <f>Details2!G1224</f>
        <v>30118</v>
      </c>
      <c r="H40" s="17">
        <f>Details2!H1224</f>
        <v>23021</v>
      </c>
      <c r="I40" s="17">
        <f>Details2!I1224</f>
        <v>22870</v>
      </c>
      <c r="J40" s="17">
        <f>Details2!J1224</f>
        <v>22106</v>
      </c>
      <c r="K40" s="17">
        <f>Details2!K1224</f>
        <v>25230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3801</v>
      </c>
      <c r="G41" s="17">
        <f>Details2!G1225</f>
        <v>3424</v>
      </c>
      <c r="H41" s="17">
        <f>Details2!H1225</f>
        <v>3892</v>
      </c>
      <c r="I41" s="17">
        <f>Details2!I1225</f>
        <v>3711</v>
      </c>
      <c r="J41" s="17">
        <f>Details2!J1225</f>
        <v>3196</v>
      </c>
      <c r="K41" s="17">
        <f>Details2!K1225</f>
        <v>2722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13679</v>
      </c>
      <c r="G42" s="17">
        <f>Details2!G1226</f>
        <v>14853</v>
      </c>
      <c r="H42" s="17">
        <f>Details2!H1226</f>
        <v>14586</v>
      </c>
      <c r="I42" s="17">
        <f>Details2!I1226</f>
        <v>14211</v>
      </c>
      <c r="J42" s="17">
        <f>Details2!J1226</f>
        <v>14179</v>
      </c>
      <c r="K42" s="17">
        <f>Details2!K1226</f>
        <v>13026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7182</v>
      </c>
      <c r="G43" s="17">
        <f>Details2!G1227</f>
        <v>6434</v>
      </c>
      <c r="H43" s="17">
        <f>Details2!H1227</f>
        <v>7161</v>
      </c>
      <c r="I43" s="17">
        <f>Details2!I1227</f>
        <v>6837</v>
      </c>
      <c r="J43" s="17">
        <f>Details2!J1227</f>
        <v>6315</v>
      </c>
      <c r="K43" s="17">
        <f>Details2!K1227</f>
        <v>6316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11195</v>
      </c>
      <c r="G44" s="17">
        <f>Details2!G1228</f>
        <v>10530</v>
      </c>
      <c r="H44" s="17">
        <f>Details2!H1228</f>
        <v>10052</v>
      </c>
      <c r="I44" s="17">
        <f>Details2!I1228</f>
        <v>9057</v>
      </c>
      <c r="J44" s="17">
        <f>Details2!J1228</f>
        <v>6941</v>
      </c>
      <c r="K44" s="17">
        <f>Details2!K1228</f>
        <v>6059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20064</v>
      </c>
      <c r="G45" s="17">
        <f>Details2!G1229</f>
        <v>15976</v>
      </c>
      <c r="H45" s="17">
        <f>Details2!H1229</f>
        <v>15759</v>
      </c>
      <c r="I45" s="17">
        <f>Details2!I1229</f>
        <v>15677</v>
      </c>
      <c r="J45" s="17">
        <f>Details2!J1229</f>
        <v>12772</v>
      </c>
      <c r="K45" s="17">
        <f>Details2!K1229</f>
        <v>12383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2898</v>
      </c>
      <c r="G46" s="17">
        <f>Details2!G1230</f>
        <v>2820</v>
      </c>
      <c r="H46" s="17">
        <f>Details2!H1230</f>
        <v>2861</v>
      </c>
      <c r="I46" s="17">
        <f>Details2!I1230</f>
        <v>2297</v>
      </c>
      <c r="J46" s="17">
        <f>Details2!J1230</f>
        <v>2145</v>
      </c>
      <c r="K46" s="17">
        <f>Details2!K1230</f>
        <v>1682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73755</v>
      </c>
      <c r="G47" s="17">
        <f>Details2!G1231</f>
        <v>69309</v>
      </c>
      <c r="H47" s="17">
        <f>Details2!H1231</f>
        <v>86292</v>
      </c>
      <c r="I47" s="17">
        <f>Details2!I1231</f>
        <v>79592</v>
      </c>
      <c r="J47" s="17">
        <f>Details2!J1231</f>
        <v>75943</v>
      </c>
      <c r="K47" s="17">
        <f>Details2!K1231</f>
        <v>72614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44220</v>
      </c>
      <c r="G48" s="17">
        <f>Details2!G1232</f>
        <v>42506</v>
      </c>
      <c r="H48" s="17">
        <f>Details2!H1232</f>
        <v>38314</v>
      </c>
      <c r="I48" s="17">
        <f>Details2!I1232</f>
        <v>34608</v>
      </c>
      <c r="J48" s="17">
        <f>Details2!J1232</f>
        <v>29767</v>
      </c>
      <c r="K48" s="17">
        <f>Details2!K1232</f>
        <v>26820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31112</v>
      </c>
      <c r="G49" s="17">
        <f>Details2!G1233</f>
        <v>29177</v>
      </c>
      <c r="H49" s="17">
        <f>Details2!H1233</f>
        <v>30773</v>
      </c>
      <c r="I49" s="17">
        <f>Details2!I1233</f>
        <v>27743</v>
      </c>
      <c r="J49" s="17">
        <f>Details2!J1233</f>
        <v>27327</v>
      </c>
      <c r="K49" s="17">
        <f>Details2!K1233</f>
        <v>23931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19803</v>
      </c>
      <c r="G50" s="17">
        <f>Details2!G1234</f>
        <v>19027</v>
      </c>
      <c r="H50" s="17">
        <f>Details2!H1234</f>
        <v>18065</v>
      </c>
      <c r="I50" s="17">
        <f>Details2!I1234</f>
        <v>15566</v>
      </c>
      <c r="J50" s="17">
        <f>Details2!J1234</f>
        <v>14388</v>
      </c>
      <c r="K50" s="17">
        <f>Details2!K1234</f>
        <v>11918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9571</v>
      </c>
      <c r="G51" s="17">
        <f>Details2!G1235</f>
        <v>10278</v>
      </c>
      <c r="H51" s="17">
        <f>Details2!H1235</f>
        <v>9378</v>
      </c>
      <c r="I51" s="17">
        <f>Details2!I1235</f>
        <v>8392</v>
      </c>
      <c r="J51" s="17">
        <f>Details2!J1235</f>
        <v>7822</v>
      </c>
      <c r="K51" s="17">
        <f>Details2!K1235</f>
        <v>6695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3048</v>
      </c>
      <c r="G52" s="17">
        <f>Details2!G1236</f>
        <v>2478</v>
      </c>
      <c r="H52" s="17">
        <f>Details2!H1236</f>
        <v>2508</v>
      </c>
      <c r="I52" s="17">
        <f>Details2!I1236</f>
        <v>2226</v>
      </c>
      <c r="J52" s="17">
        <f>Details2!J1236</f>
        <v>1585</v>
      </c>
      <c r="K52" s="17">
        <f>Details2!K1236</f>
        <v>1824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12633</v>
      </c>
      <c r="G53" s="17">
        <f>Details2!G1237</f>
        <v>12132</v>
      </c>
      <c r="H53" s="17">
        <f>Details2!H1237</f>
        <v>9572</v>
      </c>
      <c r="I53" s="17">
        <f>Details2!I1237</f>
        <v>7412</v>
      </c>
      <c r="J53" s="17">
        <f>Details2!J1237</f>
        <v>7424</v>
      </c>
      <c r="K53" s="17">
        <f>Details2!K1237</f>
        <v>6745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21196</v>
      </c>
      <c r="G55" s="17">
        <f>Details2!G1239</f>
        <v>17288</v>
      </c>
      <c r="H55" s="17">
        <f>Details2!H1239</f>
        <v>17537</v>
      </c>
      <c r="I55" s="17">
        <f>Details2!I1239</f>
        <v>16238</v>
      </c>
      <c r="J55" s="17">
        <f>Details2!J1239</f>
        <v>14766</v>
      </c>
      <c r="K55" s="17">
        <f>Details2!K1239</f>
        <v>13243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7510</v>
      </c>
      <c r="G56" s="17">
        <f>Details2!G1240</f>
        <v>132</v>
      </c>
      <c r="H56" s="17">
        <f>Details2!H1240</f>
        <v>6492</v>
      </c>
      <c r="I56" s="17">
        <f>Details2!I1240</f>
        <v>6361</v>
      </c>
      <c r="J56" s="17">
        <f>Details2!J1240</f>
        <v>6213</v>
      </c>
      <c r="K56" s="17">
        <f>Details2!K1240</f>
        <v>5340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11702</v>
      </c>
      <c r="G57" s="17">
        <f>Details2!G1241</f>
        <v>9495</v>
      </c>
      <c r="H57" s="17">
        <f>Details2!H1241</f>
        <v>8041</v>
      </c>
      <c r="I57" s="17">
        <f>Details2!I1241</f>
        <v>7690</v>
      </c>
      <c r="J57" s="17">
        <f>Details2!J1241</f>
        <v>7526</v>
      </c>
      <c r="K57" s="17">
        <f>Details2!K1241</f>
        <v>7154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21353</v>
      </c>
      <c r="G58" s="17">
        <f>Details2!G1242</f>
        <v>21122</v>
      </c>
      <c r="H58" s="17">
        <f>Details2!H1242</f>
        <v>20403</v>
      </c>
      <c r="I58" s="17">
        <f>Details2!I1242</f>
        <v>19624</v>
      </c>
      <c r="J58" s="17">
        <f>Details2!J1242</f>
        <v>16488</v>
      </c>
      <c r="K58" s="17">
        <f>Details2!K1242</f>
        <v>14810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2819</v>
      </c>
      <c r="G59" s="17">
        <f>Details2!G1243</f>
        <v>2347</v>
      </c>
      <c r="H59" s="17">
        <f>Details2!H1243</f>
        <v>0</v>
      </c>
      <c r="I59" s="17">
        <f>Details2!I1243</f>
        <v>0</v>
      </c>
      <c r="J59" s="17" t="str">
        <f>Details2!J1243</f>
        <v>NULL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4680</v>
      </c>
      <c r="G60" s="17">
        <f>Details2!G1244</f>
        <v>3781</v>
      </c>
      <c r="H60" s="17">
        <f>Details2!H1244</f>
        <v>3782</v>
      </c>
      <c r="I60" s="17">
        <f>Details2!I1244</f>
        <v>3475</v>
      </c>
      <c r="J60" s="17">
        <f>Details2!J1244</f>
        <v>3051</v>
      </c>
      <c r="K60" s="17">
        <f>Details2!K1244</f>
        <v>3122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12813</v>
      </c>
      <c r="G61" s="17">
        <f>Details2!G1245</f>
        <v>10900</v>
      </c>
      <c r="H61" s="17">
        <f>Details2!H1245</f>
        <v>11966</v>
      </c>
      <c r="I61" s="17">
        <f>Details2!I1245</f>
        <v>12295</v>
      </c>
      <c r="J61" s="17">
        <f>Details2!J1245</f>
        <v>10525</v>
      </c>
      <c r="K61" s="17">
        <f>Details2!K1245</f>
        <v>9604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5050</v>
      </c>
      <c r="G63" s="17">
        <f>Details2!G1247</f>
        <v>5106</v>
      </c>
      <c r="H63" s="17">
        <f>Details2!H1247</f>
        <v>7081</v>
      </c>
      <c r="I63" s="17">
        <f>Details2!I1247</f>
        <v>7543</v>
      </c>
      <c r="J63" s="17">
        <f>Details2!J1247</f>
        <v>6892</v>
      </c>
      <c r="K63" s="17">
        <f>Details2!K1247</f>
        <v>5521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13479</v>
      </c>
      <c r="G65" s="17">
        <f>Details2!G1249</f>
        <v>14054</v>
      </c>
      <c r="H65" s="17">
        <f>Details2!H1249</f>
        <v>18476</v>
      </c>
      <c r="I65" s="17">
        <f>Details2!I1249</f>
        <v>16378</v>
      </c>
      <c r="J65" s="17">
        <f>Details2!J1249</f>
        <v>13519</v>
      </c>
      <c r="K65" s="17">
        <f>Details2!K1249</f>
        <v>12477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3882</v>
      </c>
      <c r="G67" s="17">
        <f>Details2!G1251</f>
        <v>4050</v>
      </c>
      <c r="H67" s="17">
        <f>Details2!H1251</f>
        <v>4748</v>
      </c>
      <c r="I67" s="17">
        <f>Details2!I1251</f>
        <v>1612</v>
      </c>
      <c r="J67" s="17">
        <f>Details2!J1251</f>
        <v>5528</v>
      </c>
      <c r="K67" s="17">
        <f>Details2!K1251</f>
        <v>5457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5244</v>
      </c>
      <c r="G68" s="17">
        <f>Details2!G1252</f>
        <v>5632</v>
      </c>
      <c r="H68" s="17">
        <f>Details2!H1252</f>
        <v>5448</v>
      </c>
      <c r="I68" s="17">
        <f>Details2!I1252</f>
        <v>5625</v>
      </c>
      <c r="J68" s="17">
        <f>Details2!J1252</f>
        <v>5860</v>
      </c>
      <c r="K68" s="17">
        <f>Details2!K1252</f>
        <v>5415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26343</v>
      </c>
      <c r="G69" s="17">
        <f>Details2!G1253</f>
        <v>23966</v>
      </c>
      <c r="H69" s="17">
        <f>Details2!H1253</f>
        <v>20752</v>
      </c>
      <c r="I69" s="17">
        <f>Details2!I1253</f>
        <v>17984</v>
      </c>
      <c r="J69" s="17">
        <f>Details2!J1253</f>
        <v>17063</v>
      </c>
      <c r="K69" s="17">
        <f>Details2!K1253</f>
        <v>15321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41930</v>
      </c>
      <c r="G71" s="17">
        <f>Details2!G1255</f>
        <v>45214</v>
      </c>
      <c r="H71" s="17">
        <f>Details2!H1255</f>
        <v>44397</v>
      </c>
      <c r="I71" s="17">
        <f>Details2!I1255</f>
        <v>35626</v>
      </c>
      <c r="J71" s="17">
        <f>Details2!J1255</f>
        <v>19291</v>
      </c>
      <c r="K71" s="17">
        <f>Details2!K1255</f>
        <v>9846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21502</v>
      </c>
      <c r="G73" s="17">
        <f>Details2!G1257</f>
        <v>23588</v>
      </c>
      <c r="H73" s="17">
        <f>Details2!H1257</f>
        <v>26522</v>
      </c>
      <c r="I73" s="17">
        <f>Details2!I1257</f>
        <v>25676</v>
      </c>
      <c r="J73" s="17">
        <f>Details2!J1257</f>
        <v>26308</v>
      </c>
      <c r="K73" s="17">
        <f>Details2!K1257</f>
        <v>19643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20927</v>
      </c>
      <c r="G74" s="17">
        <f>Details2!G1258</f>
        <v>27682</v>
      </c>
      <c r="H74" s="17">
        <f>Details2!H1258</f>
        <v>30680</v>
      </c>
      <c r="I74" s="17">
        <f>Details2!I1258</f>
        <v>25855</v>
      </c>
      <c r="J74" s="17">
        <f>Details2!J1258</f>
        <v>24671</v>
      </c>
      <c r="K74" s="17">
        <f>Details2!K1258</f>
        <v>21036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11540</v>
      </c>
      <c r="G75" s="17">
        <f>Details2!G1259</f>
        <v>11295</v>
      </c>
      <c r="H75" s="17">
        <f>Details2!H1259</f>
        <v>13946</v>
      </c>
      <c r="I75" s="17">
        <f>Details2!I1259</f>
        <v>11049</v>
      </c>
      <c r="J75" s="17">
        <f>Details2!J1259</f>
        <v>9205</v>
      </c>
      <c r="K75" s="17">
        <f>Details2!K1259</f>
        <v>8968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14830</v>
      </c>
      <c r="G76" s="17">
        <f>Details2!G1260</f>
        <v>16706</v>
      </c>
      <c r="H76" s="17">
        <f>Details2!H1260</f>
        <v>20740</v>
      </c>
      <c r="I76" s="17">
        <f>Details2!I1260</f>
        <v>22083</v>
      </c>
      <c r="J76" s="17">
        <f>Details2!J1260</f>
        <v>18421</v>
      </c>
      <c r="K76" s="17">
        <f>Details2!K1260</f>
        <v>15847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75163</v>
      </c>
      <c r="G77" s="17">
        <f>Details2!G1261</f>
        <v>64452</v>
      </c>
      <c r="H77" s="17">
        <f>Details2!H1261</f>
        <v>82341</v>
      </c>
      <c r="I77" s="17">
        <f>Details2!I1261</f>
        <v>0</v>
      </c>
      <c r="J77" s="17">
        <f>Details2!J1261</f>
        <v>0</v>
      </c>
      <c r="K77" s="17" t="str">
        <f>Details2!K1261</f>
        <v>NULL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53821</v>
      </c>
      <c r="G78" s="17">
        <f>Details2!G1262</f>
        <v>50498</v>
      </c>
      <c r="H78" s="17">
        <f>Details2!H1262</f>
        <v>45317</v>
      </c>
      <c r="I78" s="17">
        <f>Details2!I1262</f>
        <v>40455</v>
      </c>
      <c r="J78" s="17">
        <f>Details2!J1262</f>
        <v>31774</v>
      </c>
      <c r="K78" s="17">
        <f>Details2!K1262</f>
        <v>22986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30712</v>
      </c>
      <c r="G79" s="17">
        <f>Details2!G1263</f>
        <v>26885</v>
      </c>
      <c r="H79" s="17">
        <f>Details2!H1263</f>
        <v>31357</v>
      </c>
      <c r="I79" s="17">
        <f>Details2!I1263</f>
        <v>27583</v>
      </c>
      <c r="J79" s="17">
        <f>Details2!J1263</f>
        <v>24851</v>
      </c>
      <c r="K79" s="17">
        <f>Details2!K1263</f>
        <v>20051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34481</v>
      </c>
      <c r="G80" s="17">
        <f>Details2!G1264</f>
        <v>32398</v>
      </c>
      <c r="H80" s="17">
        <f>Details2!H1264</f>
        <v>26058</v>
      </c>
      <c r="I80" s="17">
        <f>Details2!I1264</f>
        <v>33112</v>
      </c>
      <c r="J80" s="17">
        <f>Details2!J1264</f>
        <v>22970</v>
      </c>
      <c r="K80" s="17">
        <f>Details2!K1264</f>
        <v>18048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45495</v>
      </c>
      <c r="G81" s="17">
        <f>Details2!G1265</f>
        <v>54540</v>
      </c>
      <c r="H81" s="17">
        <f>Details2!H1265</f>
        <v>36318</v>
      </c>
      <c r="I81" s="17">
        <f>Details2!I1265</f>
        <v>51541</v>
      </c>
      <c r="J81" s="17">
        <f>Details2!J1265</f>
        <v>55368</v>
      </c>
      <c r="K81" s="17">
        <f>Details2!K1265</f>
        <v>32254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14583</v>
      </c>
      <c r="G82" s="17">
        <f>Details2!G1266</f>
        <v>13235</v>
      </c>
      <c r="H82" s="17">
        <f>Details2!H1266</f>
        <v>13361</v>
      </c>
      <c r="I82" s="17">
        <f>Details2!I1266</f>
        <v>11323</v>
      </c>
      <c r="J82" s="17">
        <f>Details2!J1266</f>
        <v>10871</v>
      </c>
      <c r="K82" s="17">
        <f>Details2!K1266</f>
        <v>10859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7623</v>
      </c>
      <c r="G83" s="17">
        <f>Details2!G1267</f>
        <v>6580</v>
      </c>
      <c r="H83" s="17">
        <f>Details2!H1267</f>
        <v>5655</v>
      </c>
      <c r="I83" s="17">
        <f>Details2!I1267</f>
        <v>6579</v>
      </c>
      <c r="J83" s="17">
        <f>Details2!J1267</f>
        <v>6154</v>
      </c>
      <c r="K83" s="17">
        <f>Details2!K1267</f>
        <v>3368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29298</v>
      </c>
      <c r="G84" s="17">
        <f>Details2!G1268</f>
        <v>26061</v>
      </c>
      <c r="H84" s="17">
        <f>Details2!H1268</f>
        <v>25821</v>
      </c>
      <c r="I84" s="17">
        <f>Details2!I1268</f>
        <v>21555</v>
      </c>
      <c r="J84" s="17">
        <f>Details2!J1268</f>
        <v>19263</v>
      </c>
      <c r="K84" s="17">
        <f>Details2!K1268</f>
        <v>16115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30947</v>
      </c>
      <c r="G85" s="17">
        <f>Details2!G1269</f>
        <v>28970</v>
      </c>
      <c r="H85" s="17">
        <f>Details2!H1269</f>
        <v>29089</v>
      </c>
      <c r="I85" s="17">
        <f>Details2!I1269</f>
        <v>26043</v>
      </c>
      <c r="J85" s="17">
        <f>Details2!J1269</f>
        <v>24967</v>
      </c>
      <c r="K85" s="17">
        <f>Details2!K1269</f>
        <v>23271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10606</v>
      </c>
      <c r="G86" s="17">
        <f>Details2!G1270</f>
        <v>8290</v>
      </c>
      <c r="H86" s="17">
        <f>Details2!H1270</f>
        <v>9210</v>
      </c>
      <c r="I86" s="17">
        <f>Details2!I1270</f>
        <v>9104</v>
      </c>
      <c r="J86" s="17">
        <f>Details2!J1270</f>
        <v>7587</v>
      </c>
      <c r="K86" s="17">
        <f>Details2!K1270</f>
        <v>6231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38972</v>
      </c>
      <c r="G87" s="17">
        <f>Details2!G1271</f>
        <v>45692</v>
      </c>
      <c r="H87" s="17">
        <f>Details2!H1271</f>
        <v>71331</v>
      </c>
      <c r="I87" s="17">
        <f>Details2!I1271</f>
        <v>83828</v>
      </c>
      <c r="J87" s="17">
        <f>Details2!J1271</f>
        <v>69240</v>
      </c>
      <c r="K87" s="17">
        <f>Details2!K1271</f>
        <v>63026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12309</v>
      </c>
      <c r="G88" s="17">
        <f>Details2!G1272</f>
        <v>14112</v>
      </c>
      <c r="H88" s="17">
        <f>Details2!H1272</f>
        <v>15744</v>
      </c>
      <c r="I88" s="17">
        <f>Details2!I1272</f>
        <v>12054</v>
      </c>
      <c r="J88" s="17">
        <f>Details2!J1272</f>
        <v>11197</v>
      </c>
      <c r="K88" s="17">
        <f>Details2!K1272</f>
        <v>8795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>
        <f>Details2!F1273</f>
        <v>12344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19062</v>
      </c>
      <c r="G90" s="17">
        <f>Details2!G1274</f>
        <v>23802</v>
      </c>
      <c r="H90" s="17">
        <f>Details2!H1274</f>
        <v>20084</v>
      </c>
      <c r="I90" s="17">
        <f>Details2!I1274</f>
        <v>15467</v>
      </c>
      <c r="J90" s="17">
        <f>Details2!J1274</f>
        <v>14342</v>
      </c>
      <c r="K90" s="17">
        <f>Details2!K1274</f>
        <v>12637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76921</v>
      </c>
      <c r="G91" s="17">
        <f>Details2!G1275</f>
        <v>61732</v>
      </c>
      <c r="H91" s="17">
        <f>Details2!H1275</f>
        <v>76023</v>
      </c>
      <c r="I91" s="17">
        <f>Details2!I1275</f>
        <v>65060</v>
      </c>
      <c r="J91" s="17">
        <f>Details2!J1275</f>
        <v>50100</v>
      </c>
      <c r="K91" s="17">
        <f>Details2!K1275</f>
        <v>43928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15005</v>
      </c>
      <c r="G92" s="17">
        <f>Details2!G1276</f>
        <v>13034</v>
      </c>
      <c r="H92" s="17">
        <f>Details2!H1276</f>
        <v>14099</v>
      </c>
      <c r="I92" s="17">
        <f>Details2!I1276</f>
        <v>16295</v>
      </c>
      <c r="J92" s="17">
        <f>Details2!J1276</f>
        <v>17012</v>
      </c>
      <c r="K92" s="17">
        <f>Details2!K1276</f>
        <v>16607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38416</v>
      </c>
      <c r="G93" s="17">
        <f>Details2!G1277</f>
        <v>34656</v>
      </c>
      <c r="H93" s="17">
        <f>Details2!H1277</f>
        <v>40084</v>
      </c>
      <c r="I93" s="17">
        <f>Details2!I1277</f>
        <v>28200</v>
      </c>
      <c r="J93" s="17">
        <f>Details2!J1277</f>
        <v>23788</v>
      </c>
      <c r="K93" s="17">
        <f>Details2!K1277</f>
        <v>29676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47201</v>
      </c>
      <c r="G94" s="17">
        <f>Details2!G1278</f>
        <v>45340</v>
      </c>
      <c r="H94" s="17">
        <f>Details2!H1278</f>
        <v>39115</v>
      </c>
      <c r="I94" s="17">
        <f>Details2!I1278</f>
        <v>52863</v>
      </c>
      <c r="J94" s="17">
        <f>Details2!J1278</f>
        <v>36500</v>
      </c>
      <c r="K94" s="17">
        <f>Details2!K1278</f>
        <v>37909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54350</v>
      </c>
      <c r="G95" s="17">
        <f>Details2!G1279</f>
        <v>63622</v>
      </c>
      <c r="H95" s="17">
        <f>Details2!H1279</f>
        <v>63025</v>
      </c>
      <c r="I95" s="17">
        <f>Details2!I1279</f>
        <v>45919</v>
      </c>
      <c r="J95" s="17">
        <f>Details2!J1279</f>
        <v>48805</v>
      </c>
      <c r="K95" s="17">
        <f>Details2!K1279</f>
        <v>62826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12907</v>
      </c>
      <c r="G96" s="17">
        <f>Details2!G1280</f>
        <v>14374</v>
      </c>
      <c r="H96" s="17">
        <f>Details2!H1280</f>
        <v>17179</v>
      </c>
      <c r="I96" s="17">
        <f>Details2!I1280</f>
        <v>14357</v>
      </c>
      <c r="J96" s="17">
        <f>Details2!J1280</f>
        <v>14082</v>
      </c>
      <c r="K96" s="17">
        <f>Details2!K1280</f>
        <v>13534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9841</v>
      </c>
      <c r="G97" s="17">
        <f>Details2!G1281</f>
        <v>18202</v>
      </c>
      <c r="H97" s="17">
        <f>Details2!H1281</f>
        <v>22389</v>
      </c>
      <c r="I97" s="17">
        <f>Details2!I1281</f>
        <v>23213</v>
      </c>
      <c r="J97" s="17">
        <f>Details2!J1281</f>
        <v>23517</v>
      </c>
      <c r="K97" s="17">
        <f>Details2!K1281</f>
        <v>22673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5636</v>
      </c>
      <c r="G98" s="17">
        <f>Details2!G1282</f>
        <v>11202</v>
      </c>
      <c r="H98" s="17">
        <f>Details2!H1282</f>
        <v>19231</v>
      </c>
      <c r="I98" s="17">
        <f>Details2!I1282</f>
        <v>18186</v>
      </c>
      <c r="J98" s="17">
        <f>Details2!J1282</f>
        <v>20979</v>
      </c>
      <c r="K98" s="17">
        <f>Details2!K1282</f>
        <v>18544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88267</v>
      </c>
      <c r="G99" s="17">
        <f>Details2!G1283</f>
        <v>52167</v>
      </c>
      <c r="H99" s="17">
        <f>Details2!H1283</f>
        <v>64189</v>
      </c>
      <c r="I99" s="17">
        <f>Details2!I1283</f>
        <v>64154</v>
      </c>
      <c r="J99" s="17">
        <f>Details2!J1283</f>
        <v>63875</v>
      </c>
      <c r="K99" s="17">
        <f>Details2!K1283</f>
        <v>49510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1081</v>
      </c>
      <c r="G100" s="17">
        <f>Details2!G1284</f>
        <v>1398</v>
      </c>
      <c r="H100" s="17">
        <f>Details2!H1284</f>
        <v>1069</v>
      </c>
      <c r="I100" s="17">
        <f>Details2!I1284</f>
        <v>736</v>
      </c>
      <c r="J100" s="17">
        <f>Details2!J1284</f>
        <v>352</v>
      </c>
      <c r="K100" s="17">
        <f>Details2!K1284</f>
        <v>228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5503</v>
      </c>
      <c r="G106" s="17">
        <f>Details2!G1290</f>
        <v>5464</v>
      </c>
      <c r="H106" s="17">
        <f>Details2!H1290</f>
        <v>6489</v>
      </c>
      <c r="I106" s="17">
        <f>Details2!I1290</f>
        <v>6495</v>
      </c>
      <c r="J106" s="17">
        <f>Details2!J1290</f>
        <v>6205</v>
      </c>
      <c r="K106" s="17">
        <f>Details2!K1290</f>
        <v>6287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14729</v>
      </c>
      <c r="G113" s="17">
        <f>Details2!G1297</f>
        <v>5026</v>
      </c>
      <c r="H113" s="17">
        <f>Details2!H1297</f>
        <v>12712</v>
      </c>
      <c r="I113" s="17">
        <f>Details2!I1297</f>
        <v>11442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24388</v>
      </c>
      <c r="G114" s="17">
        <f>Details2!G1298</f>
        <v>9960</v>
      </c>
      <c r="H114" s="17">
        <f>Details2!H1298</f>
        <v>31340</v>
      </c>
      <c r="I114" s="17">
        <f>Details2!I1298</f>
        <v>34052</v>
      </c>
      <c r="J114" s="17">
        <f>Details2!J1298</f>
        <v>44126</v>
      </c>
      <c r="K114" s="17">
        <f>Details2!K1298</f>
        <v>39615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3467</v>
      </c>
      <c r="G115" s="17">
        <f>Details2!G1299</f>
        <v>1492</v>
      </c>
      <c r="H115" s="17">
        <f>Details2!H1299</f>
        <v>4640</v>
      </c>
      <c r="I115" s="17">
        <f>Details2!I1299</f>
        <v>4574</v>
      </c>
      <c r="J115" s="17">
        <f>Details2!J1299</f>
        <v>4869</v>
      </c>
      <c r="K115" s="17">
        <f>Details2!K1299</f>
        <v>4432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 t="str">
        <f>Details2!H1300</f>
        <v>NULL</v>
      </c>
      <c r="I116" s="17">
        <f>Details2!I1300</f>
        <v>1359</v>
      </c>
      <c r="J116" s="17">
        <f>Details2!J1300</f>
        <v>921</v>
      </c>
      <c r="K116" s="17">
        <f>Details2!K1300</f>
        <v>1081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69</v>
      </c>
      <c r="G117" s="17">
        <f>Details2!G1301</f>
        <v>2707</v>
      </c>
      <c r="H117" s="17">
        <f>Details2!H1301</f>
        <v>3446</v>
      </c>
      <c r="I117" s="17">
        <f>Details2!I1301</f>
        <v>7572</v>
      </c>
      <c r="J117" s="17">
        <f>Details2!J1301</f>
        <v>7280</v>
      </c>
      <c r="K117" s="17">
        <f>Details2!K1301</f>
        <v>6774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5285</v>
      </c>
      <c r="G118" s="17">
        <f>Details2!G1302</f>
        <v>7453</v>
      </c>
      <c r="H118" s="17">
        <f>Details2!H1302</f>
        <v>7402</v>
      </c>
      <c r="I118" s="17">
        <f>Details2!I1302</f>
        <v>9427</v>
      </c>
      <c r="J118" s="17">
        <f>Details2!J1302</f>
        <v>11053</v>
      </c>
      <c r="K118" s="17">
        <f>Details2!K1302</f>
        <v>7457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16833</v>
      </c>
      <c r="G119" s="17">
        <f>Details2!G1303</f>
        <v>16407</v>
      </c>
      <c r="H119" s="17">
        <f>Details2!H1303</f>
        <v>13590</v>
      </c>
      <c r="I119" s="17">
        <f>Details2!I1303</f>
        <v>16284</v>
      </c>
      <c r="J119" s="17">
        <f>Details2!J1303</f>
        <v>15893</v>
      </c>
      <c r="K119" s="17">
        <f>Details2!K1303</f>
        <v>14911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35996</v>
      </c>
      <c r="G120" s="17">
        <f>Details2!G1304</f>
        <v>30883</v>
      </c>
      <c r="H120" s="17">
        <f>Details2!H1304</f>
        <v>24842</v>
      </c>
      <c r="I120" s="17">
        <f>Details2!I1304</f>
        <v>23064</v>
      </c>
      <c r="J120" s="17">
        <f>Details2!J1304</f>
        <v>22987</v>
      </c>
      <c r="K120" s="17">
        <f>Details2!K1304</f>
        <v>25348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7957</v>
      </c>
      <c r="G121" s="17">
        <f>Details2!G1305</f>
        <v>5143</v>
      </c>
      <c r="H121" s="17">
        <f>Details2!H1305</f>
        <v>8173</v>
      </c>
      <c r="I121" s="17">
        <f>Details2!I1305</f>
        <v>8444</v>
      </c>
      <c r="J121" s="17">
        <f>Details2!J1305</f>
        <v>7549</v>
      </c>
      <c r="K121" s="17">
        <f>Details2!K1305</f>
        <v>6449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2839</v>
      </c>
      <c r="G122" s="17">
        <f>Details2!G1306</f>
        <v>5867</v>
      </c>
      <c r="H122" s="17">
        <f>Details2!H1306</f>
        <v>7639</v>
      </c>
      <c r="I122" s="17">
        <f>Details2!I1306</f>
        <v>6020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17763</v>
      </c>
      <c r="G123" s="17">
        <f>Details2!G1307</f>
        <v>13934</v>
      </c>
      <c r="H123" s="17">
        <f>Details2!H1307</f>
        <v>33226</v>
      </c>
      <c r="I123" s="17">
        <f>Details2!I1307</f>
        <v>33306</v>
      </c>
      <c r="J123" s="17">
        <f>Details2!J1307</f>
        <v>20250</v>
      </c>
      <c r="K123" s="17">
        <f>Details2!K1307</f>
        <v>19970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60485</v>
      </c>
      <c r="G124" s="17">
        <f>Details2!G1308</f>
        <v>58069</v>
      </c>
      <c r="H124" s="17">
        <f>Details2!H1308</f>
        <v>52253</v>
      </c>
      <c r="I124" s="17">
        <f>Details2!I1308</f>
        <v>57219</v>
      </c>
      <c r="J124" s="17">
        <f>Details2!J1308</f>
        <v>57324</v>
      </c>
      <c r="K124" s="17">
        <f>Details2!K1308</f>
        <v>58786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19779</v>
      </c>
      <c r="G125" s="17">
        <f>Details2!G1309</f>
        <v>21192</v>
      </c>
      <c r="H125" s="17">
        <f>Details2!H1309</f>
        <v>14162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9724</v>
      </c>
      <c r="G126" s="17">
        <f>Details2!G1310</f>
        <v>8687</v>
      </c>
      <c r="H126" s="17">
        <f>Details2!H1310</f>
        <v>8850</v>
      </c>
      <c r="I126" s="17">
        <f>Details2!I1310</f>
        <v>7238</v>
      </c>
      <c r="J126" s="17">
        <f>Details2!J1310</f>
        <v>6486</v>
      </c>
      <c r="K126" s="17">
        <f>Details2!K1310</f>
        <v>5977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27103</v>
      </c>
      <c r="G127" s="17">
        <f>Details2!G1311</f>
        <v>27199</v>
      </c>
      <c r="H127" s="17">
        <f>Details2!H1311</f>
        <v>27152</v>
      </c>
      <c r="I127" s="17">
        <f>Details2!I1311</f>
        <v>27762</v>
      </c>
      <c r="J127" s="17">
        <f>Details2!J1311</f>
        <v>24790</v>
      </c>
      <c r="K127" s="17">
        <f>Details2!K1311</f>
        <v>36319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17187</v>
      </c>
      <c r="G128" s="17">
        <f>Details2!G1312</f>
        <v>20334</v>
      </c>
      <c r="H128" s="17">
        <f>Details2!H1312</f>
        <v>17384</v>
      </c>
      <c r="I128" s="17">
        <f>Details2!I1312</f>
        <v>14599</v>
      </c>
      <c r="J128" s="17">
        <f>Details2!J1312</f>
        <v>12852</v>
      </c>
      <c r="K128" s="17">
        <f>Details2!K1312</f>
        <v>10111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3664</v>
      </c>
      <c r="G129" s="17">
        <f>Details2!G1313</f>
        <v>4436</v>
      </c>
      <c r="H129" s="17">
        <f>Details2!H1313</f>
        <v>5254</v>
      </c>
      <c r="I129" s="17">
        <f>Details2!I1313</f>
        <v>5384</v>
      </c>
      <c r="J129" s="17">
        <f>Details2!J1313</f>
        <v>11185</v>
      </c>
      <c r="K129" s="17">
        <f>Details2!K1313</f>
        <v>10920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25093</v>
      </c>
      <c r="G130" s="17">
        <f>Details2!G1314</f>
        <v>19631</v>
      </c>
      <c r="H130" s="17">
        <f>Details2!H1314</f>
        <v>14913</v>
      </c>
      <c r="I130" s="17">
        <f>Details2!I1314</f>
        <v>16727</v>
      </c>
      <c r="J130" s="17">
        <f>Details2!J1314</f>
        <v>17457</v>
      </c>
      <c r="K130" s="17">
        <f>Details2!K1314</f>
        <v>15354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9347</v>
      </c>
      <c r="G131" s="17">
        <f>Details2!G1315</f>
        <v>9375</v>
      </c>
      <c r="H131" s="17">
        <f>Details2!H1315</f>
        <v>7842</v>
      </c>
      <c r="I131" s="17">
        <f>Details2!I1315</f>
        <v>10293</v>
      </c>
      <c r="J131" s="17">
        <f>Details2!J1315</f>
        <v>10599</v>
      </c>
      <c r="K131" s="17">
        <f>Details2!K1315</f>
        <v>10483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9772</v>
      </c>
      <c r="G132" s="17">
        <f>Details2!G1316</f>
        <v>7595</v>
      </c>
      <c r="H132" s="17">
        <f>Details2!H1316</f>
        <v>0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6168</v>
      </c>
      <c r="G133" s="17">
        <f>Details2!G1317</f>
        <v>8601</v>
      </c>
      <c r="H133" s="17">
        <f>Details2!H1317</f>
        <v>10606</v>
      </c>
      <c r="I133" s="17">
        <f>Details2!I1317</f>
        <v>12435</v>
      </c>
      <c r="J133" s="17">
        <f>Details2!J1317</f>
        <v>7628</v>
      </c>
      <c r="K133" s="17">
        <f>Details2!K1317</f>
        <v>7793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37706</v>
      </c>
      <c r="G134" s="17">
        <f>Details2!G1318</f>
        <v>51242</v>
      </c>
      <c r="H134" s="17">
        <f>Details2!H1318</f>
        <v>52509</v>
      </c>
      <c r="I134" s="17">
        <f>Details2!I1318</f>
        <v>44720</v>
      </c>
      <c r="J134" s="42">
        <f>Details2!J1318</f>
        <v>44595</v>
      </c>
      <c r="K134" s="42">
        <f>Details2!K1318</f>
        <v>48477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34215</v>
      </c>
      <c r="G135" s="17">
        <f>Details2!G1319</f>
        <v>33600</v>
      </c>
      <c r="H135" s="17">
        <f>Details2!H1319</f>
        <v>34944</v>
      </c>
      <c r="I135" s="17">
        <f>Details2!I1319</f>
        <v>35924</v>
      </c>
      <c r="J135" s="17">
        <f>Details2!J1319</f>
        <v>33674</v>
      </c>
      <c r="K135" s="17">
        <f>Details2!K1319</f>
        <v>34897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6282</v>
      </c>
      <c r="G136" s="17">
        <f>Details2!G1320</f>
        <v>9900</v>
      </c>
      <c r="H136" s="17">
        <f>Details2!H1320</f>
        <v>9277</v>
      </c>
      <c r="I136" s="17">
        <f>Details2!I1320</f>
        <v>9078</v>
      </c>
      <c r="J136" s="17">
        <f>Details2!J1320</f>
        <v>8929</v>
      </c>
      <c r="K136" s="17">
        <f>Details2!K1320</f>
        <v>7631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6441</v>
      </c>
      <c r="G137" s="17">
        <f>Details2!G1321</f>
        <v>4508</v>
      </c>
      <c r="H137" s="17">
        <f>Details2!H1321</f>
        <v>5553</v>
      </c>
      <c r="I137" s="17">
        <f>Details2!I1321</f>
        <v>4544</v>
      </c>
      <c r="J137" s="17">
        <f>Details2!J1321</f>
        <v>2962</v>
      </c>
      <c r="K137" s="17">
        <f>Details2!K1321</f>
        <v>7484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602</v>
      </c>
      <c r="G138" s="17">
        <f>Details2!G1322</f>
        <v>519</v>
      </c>
      <c r="H138" s="17">
        <f>Details2!H1322</f>
        <v>0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4056</v>
      </c>
      <c r="G139" s="17">
        <f>Details2!G1323</f>
        <v>4302</v>
      </c>
      <c r="H139" s="17">
        <f>Details2!H1323</f>
        <v>4181</v>
      </c>
      <c r="I139" s="17">
        <f>Details2!I1323</f>
        <v>2571</v>
      </c>
      <c r="J139" s="17">
        <f>Details2!J1323</f>
        <v>4515</v>
      </c>
      <c r="K139" s="17">
        <f>Details2!K1323</f>
        <v>4500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2141</v>
      </c>
      <c r="G140" s="17">
        <f>Details2!G1324</f>
        <v>1286</v>
      </c>
      <c r="H140" s="17">
        <f>Details2!H1324</f>
        <v>1149</v>
      </c>
      <c r="I140" s="17">
        <f>Details2!I1324</f>
        <v>1449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4610</v>
      </c>
      <c r="G141" s="17">
        <f>Details2!G1325</f>
        <v>3400</v>
      </c>
      <c r="H141" s="17">
        <f>Details2!H1325</f>
        <v>3441</v>
      </c>
      <c r="I141" s="17">
        <f>Details2!I1325</f>
        <v>2979</v>
      </c>
      <c r="J141" s="17">
        <f>Details2!J1325</f>
        <v>5287</v>
      </c>
      <c r="K141" s="17">
        <f>Details2!K1325</f>
        <v>7317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11526</v>
      </c>
      <c r="G143" s="17">
        <f>Details2!G1327</f>
        <v>5507</v>
      </c>
      <c r="H143" s="17">
        <f>Details2!H1327</f>
        <v>18966</v>
      </c>
      <c r="I143" s="17">
        <f>Details2!I1327</f>
        <v>21597</v>
      </c>
      <c r="J143" s="17">
        <f>Details2!J1327</f>
        <v>18099</v>
      </c>
      <c r="K143" s="17">
        <f>Details2!K1327</f>
        <v>12643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60429</v>
      </c>
      <c r="G146" s="17">
        <f>Details2!G1330</f>
        <v>60873</v>
      </c>
      <c r="H146" s="17">
        <f>Details2!H1330</f>
        <v>64132</v>
      </c>
      <c r="I146" s="17">
        <f>Details2!I1330</f>
        <v>77299</v>
      </c>
      <c r="J146" s="17">
        <f>Details2!J1330</f>
        <v>119718</v>
      </c>
      <c r="K146" s="17">
        <f>Details2!K1330</f>
        <v>128739</v>
      </c>
      <c r="L146" s="26"/>
    </row>
    <row r="147" spans="2:12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60502</v>
      </c>
      <c r="G147" s="17">
        <f>Details2!G1331</f>
        <v>59608</v>
      </c>
      <c r="H147" s="17">
        <f>Details2!H1331</f>
        <v>97294</v>
      </c>
      <c r="I147" s="17">
        <f>Details2!I1331</f>
        <v>123219</v>
      </c>
      <c r="J147" s="17">
        <f>Details2!J1331</f>
        <v>114722</v>
      </c>
      <c r="K147" s="17">
        <f>Details2!K1331</f>
        <v>111760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135</v>
      </c>
      <c r="C151" s="9"/>
      <c r="F151" s="18">
        <f t="shared" ref="F151:K151" si="0">SUM(F5:F69)</f>
        <v>1384240</v>
      </c>
      <c r="G151" s="18">
        <f t="shared" si="0"/>
        <v>1294866</v>
      </c>
      <c r="H151" s="18">
        <f t="shared" si="0"/>
        <v>1274971</v>
      </c>
      <c r="I151" s="18">
        <f t="shared" si="0"/>
        <v>1186778</v>
      </c>
      <c r="J151" s="18">
        <f t="shared" si="0"/>
        <v>1113466</v>
      </c>
      <c r="K151" s="18">
        <f t="shared" si="0"/>
        <v>1023902</v>
      </c>
      <c r="L151" s="2"/>
    </row>
    <row r="152" spans="2:12" x14ac:dyDescent="0.2">
      <c r="B152" s="14" t="s">
        <v>136</v>
      </c>
      <c r="C152" s="9"/>
      <c r="F152" s="18">
        <f>SUM(F71:F117)</f>
        <v>923926</v>
      </c>
      <c r="G152" s="18">
        <f t="shared" ref="G152:K152" si="1">SUM(G71:G117)</f>
        <v>860376</v>
      </c>
      <c r="H152" s="18">
        <f t="shared" si="1"/>
        <v>963001</v>
      </c>
      <c r="I152" s="18">
        <f t="shared" si="1"/>
        <v>853410</v>
      </c>
      <c r="J152" s="18">
        <f t="shared" si="1"/>
        <v>758891</v>
      </c>
      <c r="K152" s="18">
        <f t="shared" si="1"/>
        <v>666605</v>
      </c>
      <c r="L152" s="21"/>
    </row>
    <row r="153" spans="2:12" x14ac:dyDescent="0.2">
      <c r="B153" s="14" t="s">
        <v>457</v>
      </c>
      <c r="C153" s="9"/>
      <c r="F153" s="18">
        <f>SUM(F146:F147)</f>
        <v>120931</v>
      </c>
      <c r="G153" s="18">
        <f t="shared" ref="G153:K153" si="2">SUM(G146:G147)</f>
        <v>120481</v>
      </c>
      <c r="H153" s="18">
        <f t="shared" si="2"/>
        <v>161426</v>
      </c>
      <c r="I153" s="18">
        <f t="shared" si="2"/>
        <v>200518</v>
      </c>
      <c r="J153" s="18">
        <f t="shared" si="2"/>
        <v>234440</v>
      </c>
      <c r="K153" s="18">
        <f t="shared" si="2"/>
        <v>240499</v>
      </c>
      <c r="L153" s="27"/>
    </row>
    <row r="154" spans="2:12" x14ac:dyDescent="0.2">
      <c r="B154" s="14" t="s">
        <v>316</v>
      </c>
      <c r="C154" s="9"/>
      <c r="F154" s="18">
        <f>SUM(F118:F145)</f>
        <v>382574</v>
      </c>
      <c r="G154" s="18">
        <f t="shared" ref="G154:K154" si="3">SUM(G118:G145)</f>
        <v>379070</v>
      </c>
      <c r="H154" s="18">
        <f t="shared" si="3"/>
        <v>383308</v>
      </c>
      <c r="I154" s="18">
        <f t="shared" si="3"/>
        <v>371064</v>
      </c>
      <c r="J154" s="18">
        <f t="shared" si="3"/>
        <v>344114</v>
      </c>
      <c r="K154" s="18">
        <f t="shared" si="3"/>
        <v>352827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2811671</v>
      </c>
      <c r="G155" s="18">
        <f t="shared" ref="G155:K155" si="4">SUM(G5:G147)</f>
        <v>2654793</v>
      </c>
      <c r="H155" s="18">
        <f t="shared" si="4"/>
        <v>2782706</v>
      </c>
      <c r="I155" s="18">
        <f t="shared" si="4"/>
        <v>2611770</v>
      </c>
      <c r="J155" s="18">
        <f t="shared" si="4"/>
        <v>2450911</v>
      </c>
      <c r="K155" s="18">
        <f t="shared" si="4"/>
        <v>2283833</v>
      </c>
      <c r="L155" s="2"/>
    </row>
    <row r="156" spans="2:12" x14ac:dyDescent="0.2">
      <c r="L156" s="2"/>
    </row>
    <row r="157" spans="2:12" x14ac:dyDescent="0.2">
      <c r="B157" s="15" t="s">
        <v>409</v>
      </c>
      <c r="C157" s="3"/>
      <c r="D157" s="3"/>
      <c r="E157" s="3"/>
      <c r="F157" s="44" t="str">
        <f>IF(F151='Collected to Claims Ratio'!L15,"yes","no")</f>
        <v>yes</v>
      </c>
      <c r="G157" s="44" t="str">
        <f>IF(G151='Collected to Claims Ratio'!M15,"yes","no")</f>
        <v>yes</v>
      </c>
      <c r="H157" s="44" t="str">
        <f>IF(H151='Collected to Claims Ratio'!N15,"yes","no")</f>
        <v>yes</v>
      </c>
      <c r="I157" s="44" t="str">
        <f>IF(I151='Collected to Claims Ratio'!O15,"yes","no")</f>
        <v>yes</v>
      </c>
      <c r="J157" s="44" t="str">
        <f>IF(J151='Collected to Claims Ratio'!P15,"yes","no")</f>
        <v>yes</v>
      </c>
      <c r="K157" s="44" t="str">
        <f>IF(K151='Collected to Claims Ratio'!Q15,"yes","no")</f>
        <v>yes</v>
      </c>
      <c r="L157" s="2"/>
    </row>
    <row r="158" spans="2:12" x14ac:dyDescent="0.2">
      <c r="B158" s="15" t="s">
        <v>410</v>
      </c>
      <c r="C158" s="3"/>
      <c r="D158" s="3"/>
      <c r="E158" s="3"/>
      <c r="F158" s="44" t="str">
        <f>IF(F152='Collected to Claims Ratio'!L16,"yes","no")</f>
        <v>yes</v>
      </c>
      <c r="G158" s="44" t="str">
        <f>IF(G152='Collected to Claims Ratio'!M16,"yes","no")</f>
        <v>yes</v>
      </c>
      <c r="H158" s="44" t="str">
        <f>IF(H152='Collected to Claims Ratio'!N16,"yes","no")</f>
        <v>yes</v>
      </c>
      <c r="I158" s="44" t="str">
        <f>IF(I152='Collected to Claims Ratio'!O16,"yes","no")</f>
        <v>yes</v>
      </c>
      <c r="J158" s="44" t="str">
        <f>IF(J152='Collected to Claims Ratio'!P16,"yes","no")</f>
        <v>yes</v>
      </c>
      <c r="K158" s="44" t="str">
        <f>IF(K152='Collected to Claims Ratio'!Q16,"yes","no")</f>
        <v>yes</v>
      </c>
      <c r="L158" s="2"/>
    </row>
    <row r="159" spans="2:12" x14ac:dyDescent="0.2">
      <c r="B159" s="15" t="s">
        <v>411</v>
      </c>
      <c r="C159" s="3"/>
      <c r="D159" s="3"/>
      <c r="E159" s="3"/>
      <c r="F159" s="44" t="str">
        <f>IF(F154='Collected to Claims Ratio'!L17,"yes","no")</f>
        <v>yes</v>
      </c>
      <c r="G159" s="44" t="str">
        <f>IF(G154='Collected to Claims Ratio'!M17,"yes","no")</f>
        <v>yes</v>
      </c>
      <c r="H159" s="44" t="str">
        <f>IF(H154='Collected to Claims Ratio'!N17,"yes","no")</f>
        <v>yes</v>
      </c>
      <c r="I159" s="44" t="str">
        <f>IF(I154='Collected to Claims Ratio'!O17,"yes","no")</f>
        <v>yes</v>
      </c>
      <c r="J159" s="44" t="str">
        <f>IF(J154='Collected to Claims Ratio'!P17,"yes","no")</f>
        <v>yes</v>
      </c>
      <c r="K159" s="44" t="str">
        <f>IF(K154='Collected to Claims Ratio'!Q17,"yes","no")</f>
        <v>yes</v>
      </c>
      <c r="L159" s="27" t="s">
        <v>318</v>
      </c>
    </row>
    <row r="160" spans="2:12" x14ac:dyDescent="0.2">
      <c r="B160" s="15" t="s">
        <v>455</v>
      </c>
      <c r="C160" s="3"/>
      <c r="D160" s="3"/>
      <c r="E160" s="3"/>
      <c r="F160" s="44" t="str">
        <f>IF(F153='Collected to Claims Ratio'!L18,"yes","no")</f>
        <v>yes</v>
      </c>
      <c r="G160" s="44" t="str">
        <f>IF(G153='Collected to Claims Ratio'!M18,"yes","no")</f>
        <v>yes</v>
      </c>
      <c r="H160" s="44" t="str">
        <f>IF(H153='Collected to Claims Ratio'!N18,"yes","no")</f>
        <v>yes</v>
      </c>
      <c r="I160" s="44" t="str">
        <f>IF(I153='Collected to Claims Ratio'!O18,"yes","no")</f>
        <v>yes</v>
      </c>
      <c r="J160" s="44" t="str">
        <f>IF(J153='Collected to Claims Ratio'!P18,"yes","no")</f>
        <v>yes</v>
      </c>
      <c r="K160" s="44" t="str">
        <f>IF(K153='Collected to Claims Ratio'!Q18,"yes","no")</f>
        <v>yes</v>
      </c>
      <c r="L160" s="27"/>
    </row>
    <row r="161" spans="2:11" x14ac:dyDescent="0.2">
      <c r="B161" s="15" t="s">
        <v>412</v>
      </c>
      <c r="F161" s="44" t="str">
        <f>IF(F155='Collected to Claims Ratio'!L19,"yes","no")</f>
        <v>yes</v>
      </c>
      <c r="G161" s="44" t="str">
        <f>IF(G155='Collected to Claims Ratio'!M19,"yes","no")</f>
        <v>yes</v>
      </c>
      <c r="H161" s="44" t="str">
        <f>IF(H155='Collected to Claims Ratio'!N19,"yes","no")</f>
        <v>yes</v>
      </c>
      <c r="I161" s="44" t="str">
        <f>IF(I155='Collected to Claims Ratio'!O19,"yes","no")</f>
        <v>yes</v>
      </c>
      <c r="J161" s="44" t="str">
        <f>IF(J155='Collected to Claims Ratio'!P19,"yes","no")</f>
        <v>yes</v>
      </c>
      <c r="K161" s="44" t="str">
        <f>IF(K155='Collected to Claims Ratio'!Q19,"yes","no")</f>
        <v>yes</v>
      </c>
    </row>
    <row r="162" spans="2:11" x14ac:dyDescent="0.2">
      <c r="K162" s="44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62"/>
  <sheetViews>
    <sheetView zoomScale="85" workbookViewId="0">
      <selection activeCell="F160" sqref="F160:K160"/>
    </sheetView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124</v>
      </c>
    </row>
    <row r="4" spans="1:11" x14ac:dyDescent="0.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67530</v>
      </c>
      <c r="G5" s="17">
        <f>Details2!G1337</f>
        <v>67900</v>
      </c>
      <c r="H5" s="17">
        <f>Details2!H1337</f>
        <v>52255</v>
      </c>
      <c r="I5" s="17">
        <f>Details2!I1337</f>
        <v>45242</v>
      </c>
      <c r="J5" s="17">
        <f>Details2!J1337</f>
        <v>46783</v>
      </c>
      <c r="K5" s="17">
        <f>Details2!K1337</f>
        <v>43479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163616</v>
      </c>
      <c r="G6" s="17">
        <f>Details2!G1338</f>
        <v>156700</v>
      </c>
      <c r="H6" s="17">
        <f>Details2!H1338</f>
        <v>142254</v>
      </c>
      <c r="I6" s="17">
        <f>Details2!I1338</f>
        <v>141576</v>
      </c>
      <c r="J6" s="17">
        <f>Details2!J1338</f>
        <v>148986</v>
      </c>
      <c r="K6" s="17">
        <f>Details2!K1338</f>
        <v>127083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79001</v>
      </c>
      <c r="G7" s="17">
        <f>Details2!G1339</f>
        <v>108965</v>
      </c>
      <c r="H7" s="17">
        <f>Details2!H1339</f>
        <v>82186</v>
      </c>
      <c r="I7" s="17">
        <f>Details2!I1339</f>
        <v>82646</v>
      </c>
      <c r="J7" s="17">
        <f>Details2!J1339</f>
        <v>80221</v>
      </c>
      <c r="K7" s="17">
        <f>Details2!K1339</f>
        <v>68154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43812</v>
      </c>
      <c r="G8" s="17">
        <f>Details2!G1340</f>
        <v>36139</v>
      </c>
      <c r="H8" s="17">
        <f>Details2!H1340</f>
        <v>30970</v>
      </c>
      <c r="I8" s="17">
        <f>Details2!I1340</f>
        <v>31163</v>
      </c>
      <c r="J8" s="17">
        <f>Details2!J1340</f>
        <v>44294</v>
      </c>
      <c r="K8" s="17">
        <f>Details2!K1340</f>
        <v>31065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24338</v>
      </c>
      <c r="G9" s="17">
        <f>Details2!G1341</f>
        <v>18396</v>
      </c>
      <c r="H9" s="17">
        <f>Details2!H1341</f>
        <v>18144</v>
      </c>
      <c r="I9" s="17">
        <f>Details2!I1341</f>
        <v>13751</v>
      </c>
      <c r="J9" s="17">
        <f>Details2!J1341</f>
        <v>16127</v>
      </c>
      <c r="K9" s="17">
        <f>Details2!K1341</f>
        <v>15912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234565</v>
      </c>
      <c r="G10" s="17">
        <f>Details2!G1342</f>
        <v>237429</v>
      </c>
      <c r="H10" s="17">
        <f>Details2!H1342</f>
        <v>245556</v>
      </c>
      <c r="I10" s="17">
        <f>Details2!I1342</f>
        <v>273681</v>
      </c>
      <c r="J10" s="17">
        <f>Details2!J1342</f>
        <v>209638</v>
      </c>
      <c r="K10" s="17">
        <f>Details2!K1342</f>
        <v>178986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19693</v>
      </c>
      <c r="G11" s="17">
        <f>Details2!G1343</f>
        <v>19595</v>
      </c>
      <c r="H11" s="17">
        <f>Details2!H1343</f>
        <v>15095</v>
      </c>
      <c r="I11" s="17">
        <f>Details2!I1343</f>
        <v>16343</v>
      </c>
      <c r="J11" s="17">
        <f>Details2!J1343</f>
        <v>16250</v>
      </c>
      <c r="K11" s="17">
        <f>Details2!K1343</f>
        <v>16173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20239</v>
      </c>
      <c r="G12" s="17">
        <f>Details2!G1344</f>
        <v>22492</v>
      </c>
      <c r="H12" s="17">
        <f>Details2!H1344</f>
        <v>14866</v>
      </c>
      <c r="I12" s="17">
        <f>Details2!I1344</f>
        <v>15509</v>
      </c>
      <c r="J12" s="17">
        <f>Details2!J1344</f>
        <v>15386</v>
      </c>
      <c r="K12" s="17">
        <f>Details2!K1344</f>
        <v>19416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23633</v>
      </c>
      <c r="G13" s="17">
        <f>Details2!G1345</f>
        <v>20401</v>
      </c>
      <c r="H13" s="17">
        <f>Details2!H1345</f>
        <v>17918</v>
      </c>
      <c r="I13" s="17">
        <f>Details2!I1345</f>
        <v>17761</v>
      </c>
      <c r="J13" s="17">
        <f>Details2!J1345</f>
        <v>17290</v>
      </c>
      <c r="K13" s="17">
        <f>Details2!K1345</f>
        <v>15414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107382</v>
      </c>
      <c r="G14" s="17">
        <f>Details2!G1346</f>
        <v>103875</v>
      </c>
      <c r="H14" s="17">
        <f>Details2!H1346</f>
        <v>92804</v>
      </c>
      <c r="I14" s="17">
        <f>Details2!I1346</f>
        <v>70285</v>
      </c>
      <c r="J14" s="17">
        <f>Details2!J1346</f>
        <v>87288</v>
      </c>
      <c r="K14" s="17">
        <f>Details2!K1346</f>
        <v>85975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3192</v>
      </c>
      <c r="G15" s="17">
        <f>Details2!G1347</f>
        <v>30709</v>
      </c>
      <c r="H15" s="17">
        <f>Details2!H1347</f>
        <v>26970</v>
      </c>
      <c r="I15" s="17">
        <f>Details2!I1347</f>
        <v>23045</v>
      </c>
      <c r="J15" s="17">
        <f>Details2!J1347</f>
        <v>20939</v>
      </c>
      <c r="K15" s="42">
        <f>Details2!K1347</f>
        <v>18533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171713</v>
      </c>
      <c r="G16" s="17">
        <f>Details2!G1348</f>
        <v>149281</v>
      </c>
      <c r="H16" s="17">
        <f>Details2!H1348</f>
        <v>171346</v>
      </c>
      <c r="I16" s="17">
        <f>Details2!I1348</f>
        <v>173440</v>
      </c>
      <c r="J16" s="17">
        <f>Details2!J1348</f>
        <v>167481</v>
      </c>
      <c r="K16" s="17">
        <f>Details2!K1348</f>
        <v>171588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37123</v>
      </c>
      <c r="G17" s="17">
        <f>Details2!G1349</f>
        <v>51009</v>
      </c>
      <c r="H17" s="17">
        <f>Details2!H1349</f>
        <v>29957</v>
      </c>
      <c r="I17" s="17">
        <f>Details2!I1349</f>
        <v>33935</v>
      </c>
      <c r="J17" s="17">
        <f>Details2!J1349</f>
        <v>32357</v>
      </c>
      <c r="K17" s="17">
        <f>Details2!K1349</f>
        <v>24842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57309</v>
      </c>
      <c r="G18" s="17">
        <f>Details2!G1350</f>
        <v>72822</v>
      </c>
      <c r="H18" s="17">
        <f>Details2!H1350</f>
        <v>78082</v>
      </c>
      <c r="I18" s="17">
        <f>Details2!I1350</f>
        <v>77516</v>
      </c>
      <c r="J18" s="17">
        <f>Details2!J1350</f>
        <v>82133</v>
      </c>
      <c r="K18" s="17">
        <f>Details2!K1350</f>
        <v>80176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41008</v>
      </c>
      <c r="G19" s="17">
        <f>Details2!G1351</f>
        <v>41549</v>
      </c>
      <c r="H19" s="17">
        <f>Details2!H1351</f>
        <v>39134</v>
      </c>
      <c r="I19" s="17">
        <f>Details2!I1351</f>
        <v>47142</v>
      </c>
      <c r="J19" s="17">
        <f>Details2!J1351</f>
        <v>40479</v>
      </c>
      <c r="K19" s="17">
        <f>Details2!K1351</f>
        <v>36683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22197</v>
      </c>
      <c r="G20" s="17">
        <f>Details2!G1352</f>
        <v>25860</v>
      </c>
      <c r="H20" s="17">
        <f>Details2!H1352</f>
        <v>19008</v>
      </c>
      <c r="I20" s="17">
        <f>Details2!I1352</f>
        <v>14390</v>
      </c>
      <c r="J20" s="17">
        <f>Details2!J1352</f>
        <v>13243</v>
      </c>
      <c r="K20" s="17">
        <f>Details2!K1352</f>
        <v>14006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30512</v>
      </c>
      <c r="G21" s="17">
        <f>Details2!G1353</f>
        <v>34001</v>
      </c>
      <c r="H21" s="17">
        <f>Details2!H1353</f>
        <v>26255</v>
      </c>
      <c r="I21" s="17">
        <f>Details2!I1353</f>
        <v>28500</v>
      </c>
      <c r="J21" s="17">
        <f>Details2!J1353</f>
        <v>29421</v>
      </c>
      <c r="K21" s="17">
        <f>Details2!K1353</f>
        <v>27425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28878</v>
      </c>
      <c r="G22" s="17">
        <f>Details2!G1354</f>
        <v>31698</v>
      </c>
      <c r="H22" s="17">
        <f>Details2!H1354</f>
        <v>28688</v>
      </c>
      <c r="I22" s="17">
        <f>Details2!I1354</f>
        <v>29091</v>
      </c>
      <c r="J22" s="17">
        <f>Details2!J1354</f>
        <v>27740</v>
      </c>
      <c r="K22" s="17">
        <f>Details2!K1354</f>
        <v>26140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85023</v>
      </c>
      <c r="G23" s="17">
        <f>Details2!G1355</f>
        <v>88322</v>
      </c>
      <c r="H23" s="17">
        <f>Details2!H1355</f>
        <v>80955</v>
      </c>
      <c r="I23" s="17">
        <f>Details2!I1355</f>
        <v>81213</v>
      </c>
      <c r="J23" s="17">
        <f>Details2!J1355</f>
        <v>82259</v>
      </c>
      <c r="K23" s="17">
        <f>Details2!K1355</f>
        <v>76950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33720</v>
      </c>
      <c r="G24" s="17">
        <f>Details2!G1356</f>
        <v>36815</v>
      </c>
      <c r="H24" s="17">
        <f>Details2!H1356</f>
        <v>29035</v>
      </c>
      <c r="I24" s="17">
        <f>Details2!I1356</f>
        <v>33995</v>
      </c>
      <c r="J24" s="17">
        <f>Details2!J1356</f>
        <v>32487</v>
      </c>
      <c r="K24" s="17">
        <f>Details2!K1356</f>
        <v>29326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28728</v>
      </c>
      <c r="G25" s="17">
        <f>Details2!G1357</f>
        <v>22533</v>
      </c>
      <c r="H25" s="17">
        <f>Details2!H1357</f>
        <v>25429</v>
      </c>
      <c r="I25" s="17">
        <f>Details2!I1357</f>
        <v>31341</v>
      </c>
      <c r="J25" s="17">
        <f>Details2!J1357</f>
        <v>33795</v>
      </c>
      <c r="K25" s="17">
        <f>Details2!K1357</f>
        <v>20750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21798</v>
      </c>
      <c r="G26" s="17">
        <f>Details2!G1358</f>
        <v>90289</v>
      </c>
      <c r="H26" s="17">
        <f>Details2!H1358</f>
        <v>81862</v>
      </c>
      <c r="I26" s="17">
        <f>Details2!I1358</f>
        <v>63555</v>
      </c>
      <c r="J26" s="17">
        <f>Details2!J1358</f>
        <v>63742</v>
      </c>
      <c r="K26" s="17">
        <f>Details2!K1358</f>
        <v>63868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141767</v>
      </c>
      <c r="G27" s="17">
        <f>Details2!G1359</f>
        <v>135372</v>
      </c>
      <c r="H27" s="17">
        <f>Details2!H1359</f>
        <v>125647</v>
      </c>
      <c r="I27" s="17">
        <f>Details2!I1359</f>
        <v>135064</v>
      </c>
      <c r="J27" s="17">
        <f>Details2!J1359</f>
        <v>133646</v>
      </c>
      <c r="K27" s="17">
        <f>Details2!K1359</f>
        <v>158932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11978</v>
      </c>
      <c r="G28" s="17">
        <f>Details2!G1360</f>
        <v>12084</v>
      </c>
      <c r="H28" s="17">
        <f>Details2!H1360</f>
        <v>11106</v>
      </c>
      <c r="I28" s="17">
        <f>Details2!I1360</f>
        <v>9770</v>
      </c>
      <c r="J28" s="17">
        <f>Details2!J1360</f>
        <v>10780</v>
      </c>
      <c r="K28" s="17">
        <f>Details2!K1360</f>
        <v>10207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22099</v>
      </c>
      <c r="G29" s="17">
        <f>Details2!G1361</f>
        <v>21685</v>
      </c>
      <c r="H29" s="17">
        <f>Details2!H1361</f>
        <v>22700</v>
      </c>
      <c r="I29" s="17">
        <f>Details2!I1361</f>
        <v>19367</v>
      </c>
      <c r="J29" s="17">
        <f>Details2!J1361</f>
        <v>22175</v>
      </c>
      <c r="K29" s="17">
        <f>Details2!K1361</f>
        <v>18938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16835</v>
      </c>
      <c r="G30" s="17">
        <f>Details2!G1362</f>
        <v>15713</v>
      </c>
      <c r="H30" s="17">
        <f>Details2!H1362</f>
        <v>15348</v>
      </c>
      <c r="I30" s="17">
        <f>Details2!I1362</f>
        <v>15270</v>
      </c>
      <c r="J30" s="17">
        <f>Details2!J1362</f>
        <v>18177</v>
      </c>
      <c r="K30" s="17">
        <f>Details2!K1362</f>
        <v>18633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83937</v>
      </c>
      <c r="G31" s="17">
        <f>Details2!G1363</f>
        <v>65864</v>
      </c>
      <c r="H31" s="17">
        <f>Details2!H1363</f>
        <v>65894</v>
      </c>
      <c r="I31" s="17">
        <f>Details2!I1363</f>
        <v>71756</v>
      </c>
      <c r="J31" s="17">
        <f>Details2!J1363</f>
        <v>70143</v>
      </c>
      <c r="K31" s="17">
        <f>Details2!K1363</f>
        <v>69679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167080</v>
      </c>
      <c r="G32" s="17">
        <f>Details2!G1364</f>
        <v>203654</v>
      </c>
      <c r="H32" s="17">
        <f>Details2!H1364</f>
        <v>174744</v>
      </c>
      <c r="I32" s="17">
        <f>Details2!I1364</f>
        <v>215432</v>
      </c>
      <c r="J32" s="17">
        <f>Details2!J1364</f>
        <v>196257</v>
      </c>
      <c r="K32" s="17">
        <f>Details2!K1364</f>
        <v>196781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77851</v>
      </c>
      <c r="G33" s="17">
        <f>Details2!G1365</f>
        <v>31572</v>
      </c>
      <c r="H33" s="17">
        <f>Details2!H1365</f>
        <v>19357</v>
      </c>
      <c r="I33" s="17">
        <f>Details2!I1365</f>
        <v>16263</v>
      </c>
      <c r="J33" s="17">
        <f>Details2!J1365</f>
        <v>20686</v>
      </c>
      <c r="K33" s="17">
        <f>Details2!K1365</f>
        <v>22231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24938</v>
      </c>
      <c r="G34" s="17">
        <f>Details2!G1366</f>
        <v>18773</v>
      </c>
      <c r="H34" s="17">
        <f>Details2!H1366</f>
        <v>19047</v>
      </c>
      <c r="I34" s="17">
        <f>Details2!I1366</f>
        <v>19443</v>
      </c>
      <c r="J34" s="17">
        <f>Details2!J1366</f>
        <v>15721</v>
      </c>
      <c r="K34" s="17">
        <f>Details2!K1366</f>
        <v>21054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15237</v>
      </c>
      <c r="G35" s="17">
        <f>Details2!G1367</f>
        <v>14312</v>
      </c>
      <c r="H35" s="17">
        <f>Details2!H1367</f>
        <v>20622</v>
      </c>
      <c r="I35" s="17">
        <f>Details2!I1367</f>
        <v>19351</v>
      </c>
      <c r="J35" s="17">
        <f>Details2!J1367</f>
        <v>16007</v>
      </c>
      <c r="K35" s="17">
        <f>Details2!K1367</f>
        <v>19509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25521</v>
      </c>
      <c r="G36" s="17">
        <f>Details2!G1368</f>
        <v>17014</v>
      </c>
      <c r="H36" s="17">
        <f>Details2!H1368</f>
        <v>15579</v>
      </c>
      <c r="I36" s="17">
        <f>Details2!I1368</f>
        <v>15139</v>
      </c>
      <c r="J36" s="17">
        <f>Details2!J1368</f>
        <v>18120</v>
      </c>
      <c r="K36" s="17">
        <f>Details2!K1368</f>
        <v>14174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14026</v>
      </c>
      <c r="G37" s="17">
        <f>Details2!G1369</f>
        <v>11964</v>
      </c>
      <c r="H37" s="17">
        <f>Details2!H1369</f>
        <v>12397</v>
      </c>
      <c r="I37" s="17">
        <f>Details2!I1369</f>
        <v>13211</v>
      </c>
      <c r="J37" s="17">
        <f>Details2!J1369</f>
        <v>12577</v>
      </c>
      <c r="K37" s="17">
        <f>Details2!K1369</f>
        <v>11328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28089</v>
      </c>
      <c r="G38" s="17">
        <f>Details2!G1370</f>
        <v>32162</v>
      </c>
      <c r="H38" s="17">
        <f>Details2!H1370</f>
        <v>31649</v>
      </c>
      <c r="I38" s="17">
        <f>Details2!I1370</f>
        <v>33422</v>
      </c>
      <c r="J38" s="17">
        <f>Details2!J1370</f>
        <v>30545</v>
      </c>
      <c r="K38" s="17">
        <f>Details2!K1370</f>
        <v>20273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238653</v>
      </c>
      <c r="G39" s="17">
        <f>Details2!G1371</f>
        <v>231623</v>
      </c>
      <c r="H39" s="17">
        <f>Details2!H1371</f>
        <v>223888</v>
      </c>
      <c r="I39" s="17">
        <f>Details2!I1371</f>
        <v>231390</v>
      </c>
      <c r="J39" s="17">
        <f>Details2!J1371</f>
        <v>213619</v>
      </c>
      <c r="K39" s="17">
        <f>Details2!K1371</f>
        <v>228884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67128</v>
      </c>
      <c r="G40" s="17">
        <f>Details2!G1372</f>
        <v>81393</v>
      </c>
      <c r="H40" s="17">
        <f>Details2!H1372</f>
        <v>70804</v>
      </c>
      <c r="I40" s="17">
        <f>Details2!I1372</f>
        <v>50553</v>
      </c>
      <c r="J40" s="17">
        <f>Details2!J1372</f>
        <v>48956</v>
      </c>
      <c r="K40" s="17">
        <f>Details2!K1372</f>
        <v>52054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12827</v>
      </c>
      <c r="G41" s="17">
        <f>Details2!G1373</f>
        <v>11723</v>
      </c>
      <c r="H41" s="17">
        <f>Details2!H1373</f>
        <v>11982</v>
      </c>
      <c r="I41" s="17">
        <f>Details2!I1373</f>
        <v>11338</v>
      </c>
      <c r="J41" s="17">
        <f>Details2!J1373</f>
        <v>12100</v>
      </c>
      <c r="K41" s="17">
        <f>Details2!K1373</f>
        <v>10367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21497</v>
      </c>
      <c r="G42" s="17">
        <f>Details2!G1374</f>
        <v>20323</v>
      </c>
      <c r="H42" s="17">
        <f>Details2!H1374</f>
        <v>26203</v>
      </c>
      <c r="I42" s="17">
        <f>Details2!I1374</f>
        <v>19465</v>
      </c>
      <c r="J42" s="17">
        <f>Details2!J1374</f>
        <v>24416</v>
      </c>
      <c r="K42" s="17">
        <f>Details2!K1374</f>
        <v>25675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49784</v>
      </c>
      <c r="G43" s="17">
        <f>Details2!G1375</f>
        <v>48823</v>
      </c>
      <c r="H43" s="17">
        <f>Details2!H1375</f>
        <v>27648</v>
      </c>
      <c r="I43" s="17">
        <f>Details2!I1375</f>
        <v>27075</v>
      </c>
      <c r="J43" s="17">
        <f>Details2!J1375</f>
        <v>28169</v>
      </c>
      <c r="K43" s="17">
        <f>Details2!K1375</f>
        <v>29264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17881</v>
      </c>
      <c r="G44" s="17">
        <f>Details2!G1376</f>
        <v>16594</v>
      </c>
      <c r="H44" s="17">
        <f>Details2!H1376</f>
        <v>14873</v>
      </c>
      <c r="I44" s="17">
        <f>Details2!I1376</f>
        <v>11439</v>
      </c>
      <c r="J44" s="17">
        <f>Details2!J1376</f>
        <v>11689</v>
      </c>
      <c r="K44" s="17">
        <f>Details2!K1376</f>
        <v>15009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9017</v>
      </c>
      <c r="G45" s="17">
        <f>Details2!G1377</f>
        <v>38999</v>
      </c>
      <c r="H45" s="17">
        <f>Details2!H1377</f>
        <v>33682</v>
      </c>
      <c r="I45" s="17">
        <f>Details2!I1377</f>
        <v>34580</v>
      </c>
      <c r="J45" s="17">
        <f>Details2!J1377</f>
        <v>31414</v>
      </c>
      <c r="K45" s="17">
        <f>Details2!K1377</f>
        <v>33439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9380</v>
      </c>
      <c r="G46" s="17">
        <f>Details2!G1378</f>
        <v>9591</v>
      </c>
      <c r="H46" s="17">
        <f>Details2!H1378</f>
        <v>7859</v>
      </c>
      <c r="I46" s="17">
        <f>Details2!I1378</f>
        <v>7989</v>
      </c>
      <c r="J46" s="17">
        <f>Details2!J1378</f>
        <v>8394</v>
      </c>
      <c r="K46" s="17">
        <f>Details2!K1378</f>
        <v>9003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443779</v>
      </c>
      <c r="G47" s="17">
        <f>Details2!G1379</f>
        <v>390781</v>
      </c>
      <c r="H47" s="17">
        <f>Details2!H1379</f>
        <v>342865</v>
      </c>
      <c r="I47" s="17">
        <f>Details2!I1379</f>
        <v>274004</v>
      </c>
      <c r="J47" s="17">
        <f>Details2!J1379</f>
        <v>283404</v>
      </c>
      <c r="K47" s="17">
        <f>Details2!K1379</f>
        <v>281417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38113</v>
      </c>
      <c r="G48" s="17">
        <f>Details2!G1380</f>
        <v>45277</v>
      </c>
      <c r="H48" s="17">
        <f>Details2!H1380</f>
        <v>45643</v>
      </c>
      <c r="I48" s="17">
        <f>Details2!I1380</f>
        <v>45409</v>
      </c>
      <c r="J48" s="17">
        <f>Details2!J1380</f>
        <v>43535</v>
      </c>
      <c r="K48" s="17">
        <f>Details2!K1380</f>
        <v>42383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125283</v>
      </c>
      <c r="G49" s="17">
        <f>Details2!G1381</f>
        <v>138288</v>
      </c>
      <c r="H49" s="17">
        <f>Details2!H1381</f>
        <v>137403</v>
      </c>
      <c r="I49" s="17">
        <f>Details2!I1381</f>
        <v>143371</v>
      </c>
      <c r="J49" s="17">
        <f>Details2!J1381</f>
        <v>150031</v>
      </c>
      <c r="K49" s="17">
        <f>Details2!K1381</f>
        <v>148497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28662</v>
      </c>
      <c r="G50" s="17">
        <f>Details2!G1382</f>
        <v>28998</v>
      </c>
      <c r="H50" s="17">
        <f>Details2!H1382</f>
        <v>25247</v>
      </c>
      <c r="I50" s="17">
        <f>Details2!I1382</f>
        <v>23807</v>
      </c>
      <c r="J50" s="17">
        <f>Details2!J1382</f>
        <v>21358</v>
      </c>
      <c r="K50" s="17">
        <f>Details2!K1382</f>
        <v>20503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14998</v>
      </c>
      <c r="G51" s="17">
        <f>Details2!G1383</f>
        <v>20296</v>
      </c>
      <c r="H51" s="17">
        <f>Details2!H1383</f>
        <v>12873</v>
      </c>
      <c r="I51" s="17">
        <f>Details2!I1383</f>
        <v>13941</v>
      </c>
      <c r="J51" s="17">
        <f>Details2!J1383</f>
        <v>15506</v>
      </c>
      <c r="K51" s="17">
        <f>Details2!K1383</f>
        <v>14248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17103</v>
      </c>
      <c r="G52" s="17">
        <f>Details2!G1384</f>
        <v>13753</v>
      </c>
      <c r="H52" s="17">
        <f>Details2!H1384</f>
        <v>9988</v>
      </c>
      <c r="I52" s="17">
        <f>Details2!I1384</f>
        <v>11280</v>
      </c>
      <c r="J52" s="17">
        <f>Details2!J1384</f>
        <v>10407</v>
      </c>
      <c r="K52" s="17">
        <f>Details2!K1384</f>
        <v>11128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13341</v>
      </c>
      <c r="G53" s="17">
        <f>Details2!G1385</f>
        <v>13460</v>
      </c>
      <c r="H53" s="17">
        <f>Details2!H1385</f>
        <v>12536</v>
      </c>
      <c r="I53" s="17">
        <f>Details2!I1385</f>
        <v>12607</v>
      </c>
      <c r="J53" s="17">
        <f>Details2!J1385</f>
        <v>11984</v>
      </c>
      <c r="K53" s="17">
        <f>Details2!K1385</f>
        <v>12412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49304</v>
      </c>
      <c r="G55" s="17">
        <f>Details2!G1387</f>
        <v>53006</v>
      </c>
      <c r="H55" s="17">
        <f>Details2!H1387</f>
        <v>48694</v>
      </c>
      <c r="I55" s="17">
        <f>Details2!I1387</f>
        <v>46057</v>
      </c>
      <c r="J55" s="17">
        <f>Details2!J1387</f>
        <v>52108</v>
      </c>
      <c r="K55" s="17">
        <f>Details2!K1387</f>
        <v>55908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25496</v>
      </c>
      <c r="G56" s="17">
        <f>Details2!G1388</f>
        <v>21081</v>
      </c>
      <c r="H56" s="17">
        <f>Details2!H1388</f>
        <v>19622</v>
      </c>
      <c r="I56" s="17">
        <f>Details2!I1388</f>
        <v>22186</v>
      </c>
      <c r="J56" s="17">
        <f>Details2!J1388</f>
        <v>22233</v>
      </c>
      <c r="K56" s="17">
        <f>Details2!K1388</f>
        <v>22200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11885</v>
      </c>
      <c r="G57" s="17">
        <f>Details2!G1389</f>
        <v>8913</v>
      </c>
      <c r="H57" s="17">
        <f>Details2!H1389</f>
        <v>8738</v>
      </c>
      <c r="I57" s="17">
        <f>Details2!I1389</f>
        <v>11046</v>
      </c>
      <c r="J57" s="17">
        <f>Details2!J1389</f>
        <v>8961</v>
      </c>
      <c r="K57" s="17">
        <f>Details2!K1389</f>
        <v>6949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41754</v>
      </c>
      <c r="G58" s="17">
        <f>Details2!G1390</f>
        <v>32819</v>
      </c>
      <c r="H58" s="17">
        <f>Details2!H1390</f>
        <v>27296</v>
      </c>
      <c r="I58" s="17">
        <f>Details2!I1390</f>
        <v>33451</v>
      </c>
      <c r="J58" s="17">
        <f>Details2!J1390</f>
        <v>31628</v>
      </c>
      <c r="K58" s="17">
        <f>Details2!K1390</f>
        <v>25953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5316</v>
      </c>
      <c r="G59" s="17">
        <f>Details2!G1391</f>
        <v>18743</v>
      </c>
      <c r="H59" s="17">
        <f>Details2!H1391</f>
        <v>17932</v>
      </c>
      <c r="I59" s="17">
        <f>Details2!I1391</f>
        <v>16603</v>
      </c>
      <c r="J59" s="17" t="str">
        <f>Details2!J1391</f>
        <v>NULL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10862</v>
      </c>
      <c r="G60" s="17">
        <f>Details2!G1392</f>
        <v>8076</v>
      </c>
      <c r="H60" s="17">
        <f>Details2!H1392</f>
        <v>8032</v>
      </c>
      <c r="I60" s="17">
        <f>Details2!I1392</f>
        <v>8536</v>
      </c>
      <c r="J60" s="17">
        <f>Details2!J1392</f>
        <v>8296</v>
      </c>
      <c r="K60" s="17">
        <f>Details2!K1392</f>
        <v>8374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26816</v>
      </c>
      <c r="G61" s="17">
        <f>Details2!G1393</f>
        <v>29235</v>
      </c>
      <c r="H61" s="17">
        <f>Details2!H1393</f>
        <v>20923</v>
      </c>
      <c r="I61" s="17">
        <f>Details2!I1393</f>
        <v>23497</v>
      </c>
      <c r="J61" s="17">
        <f>Details2!J1393</f>
        <v>21085</v>
      </c>
      <c r="K61" s="17">
        <f>Details2!K1393</f>
        <v>21185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11024</v>
      </c>
      <c r="G63" s="17">
        <f>Details2!G1395</f>
        <v>21296</v>
      </c>
      <c r="H63" s="17">
        <f>Details2!H1395</f>
        <v>22457</v>
      </c>
      <c r="I63" s="17">
        <f>Details2!I1395</f>
        <v>12233</v>
      </c>
      <c r="J63" s="17">
        <f>Details2!J1395</f>
        <v>14946</v>
      </c>
      <c r="K63" s="17">
        <f>Details2!K1395</f>
        <v>15165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65685</v>
      </c>
      <c r="G65" s="17">
        <f>Details2!G1397</f>
        <v>61641</v>
      </c>
      <c r="H65" s="17">
        <f>Details2!H1397</f>
        <v>62689</v>
      </c>
      <c r="I65" s="17">
        <f>Details2!I1397</f>
        <v>70224</v>
      </c>
      <c r="J65" s="17">
        <f>Details2!J1397</f>
        <v>71659</v>
      </c>
      <c r="K65" s="17">
        <f>Details2!K1397</f>
        <v>70377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17816</v>
      </c>
      <c r="G67" s="17">
        <f>Details2!G1399</f>
        <v>15024</v>
      </c>
      <c r="H67" s="17">
        <f>Details2!H1399</f>
        <v>15587</v>
      </c>
      <c r="I67" s="17">
        <f>Details2!I1399</f>
        <v>15455</v>
      </c>
      <c r="J67" s="17">
        <f>Details2!J1399</f>
        <v>19992</v>
      </c>
      <c r="K67" s="17">
        <f>Details2!K1399</f>
        <v>21641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27862</v>
      </c>
      <c r="G68" s="17">
        <f>Details2!G1400</f>
        <v>24930</v>
      </c>
      <c r="H68" s="17">
        <f>Details2!H1400</f>
        <v>24500</v>
      </c>
      <c r="I68" s="17">
        <f>Details2!I1400</f>
        <v>22505</v>
      </c>
      <c r="J68" s="17">
        <f>Details2!J1400</f>
        <v>20092</v>
      </c>
      <c r="K68" s="17">
        <f>Details2!K1400</f>
        <v>20120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11787</v>
      </c>
      <c r="G69" s="17">
        <f>Details2!G1401</f>
        <v>18602</v>
      </c>
      <c r="H69" s="17">
        <f>Details2!H1401</f>
        <v>19505</v>
      </c>
      <c r="I69" s="17">
        <f>Details2!I1401</f>
        <v>34696</v>
      </c>
      <c r="J69" s="17">
        <f>Details2!J1401</f>
        <v>42762</v>
      </c>
      <c r="K69" s="17">
        <f>Details2!K1401</f>
        <v>36792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39522</v>
      </c>
      <c r="G71" s="17">
        <f>Details2!G1403</f>
        <v>59315</v>
      </c>
      <c r="H71" s="17">
        <f>Details2!H1403</f>
        <v>42358</v>
      </c>
      <c r="I71" s="17">
        <f>Details2!I1403</f>
        <v>43421</v>
      </c>
      <c r="J71" s="17">
        <f>Details2!J1403</f>
        <v>41507</v>
      </c>
      <c r="K71" s="17">
        <f>Details2!K1403</f>
        <v>39660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57261</v>
      </c>
      <c r="G73" s="17">
        <f>Details2!G1405</f>
        <v>76141</v>
      </c>
      <c r="H73" s="17">
        <f>Details2!H1405</f>
        <v>58863</v>
      </c>
      <c r="I73" s="17">
        <f>Details2!I1405</f>
        <v>56041</v>
      </c>
      <c r="J73" s="17">
        <f>Details2!J1405</f>
        <v>44682</v>
      </c>
      <c r="K73" s="17">
        <f>Details2!K1405</f>
        <v>44914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77198</v>
      </c>
      <c r="G74" s="17">
        <f>Details2!G1406</f>
        <v>105525</v>
      </c>
      <c r="H74" s="17">
        <f>Details2!H1406</f>
        <v>89269</v>
      </c>
      <c r="I74" s="17">
        <f>Details2!I1406</f>
        <v>88914</v>
      </c>
      <c r="J74" s="17">
        <f>Details2!J1406</f>
        <v>75081</v>
      </c>
      <c r="K74" s="17">
        <f>Details2!K1406</f>
        <v>74168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47681</v>
      </c>
      <c r="G75" s="17">
        <f>Details2!G1407</f>
        <v>66071</v>
      </c>
      <c r="H75" s="17">
        <f>Details2!H1407</f>
        <v>51383</v>
      </c>
      <c r="I75" s="17">
        <f>Details2!I1407</f>
        <v>51621</v>
      </c>
      <c r="J75" s="17">
        <f>Details2!J1407</f>
        <v>31872</v>
      </c>
      <c r="K75" s="17">
        <f>Details2!K1407</f>
        <v>38434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297623</v>
      </c>
      <c r="G76" s="17">
        <f>Details2!G1408</f>
        <v>410789</v>
      </c>
      <c r="H76" s="17">
        <f>Details2!H1408</f>
        <v>362776</v>
      </c>
      <c r="I76" s="17">
        <f>Details2!I1408</f>
        <v>369371</v>
      </c>
      <c r="J76" s="17">
        <f>Details2!J1408</f>
        <v>290482</v>
      </c>
      <c r="K76" s="17">
        <f>Details2!K1408</f>
        <v>275629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385285</v>
      </c>
      <c r="G77" s="17">
        <f>Details2!G1409</f>
        <v>439674</v>
      </c>
      <c r="H77" s="17">
        <f>Details2!H1409</f>
        <v>307851</v>
      </c>
      <c r="I77" s="17">
        <f>Details2!I1409</f>
        <v>0</v>
      </c>
      <c r="J77" s="17">
        <f>Details2!J1409</f>
        <v>0</v>
      </c>
      <c r="K77" s="17" t="str">
        <f>Details2!K1409</f>
        <v>NULL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314211</v>
      </c>
      <c r="G78" s="17">
        <f>Details2!G1410</f>
        <v>376018</v>
      </c>
      <c r="H78" s="17">
        <f>Details2!H1410</f>
        <v>324417</v>
      </c>
      <c r="I78" s="17">
        <f>Details2!I1410</f>
        <v>323262</v>
      </c>
      <c r="J78" s="17">
        <f>Details2!J1410</f>
        <v>248384</v>
      </c>
      <c r="K78" s="17">
        <f>Details2!K1410</f>
        <v>240567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233333</v>
      </c>
      <c r="G79" s="17">
        <f>Details2!G1411</f>
        <v>266827</v>
      </c>
      <c r="H79" s="17">
        <f>Details2!H1411</f>
        <v>217750</v>
      </c>
      <c r="I79" s="17">
        <f>Details2!I1411</f>
        <v>203203</v>
      </c>
      <c r="J79" s="17">
        <f>Details2!J1411</f>
        <v>169974</v>
      </c>
      <c r="K79" s="17">
        <f>Details2!K1411</f>
        <v>177213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185393</v>
      </c>
      <c r="G80" s="17">
        <f>Details2!G1412</f>
        <v>268353</v>
      </c>
      <c r="H80" s="17">
        <f>Details2!H1412</f>
        <v>198248</v>
      </c>
      <c r="I80" s="17">
        <f>Details2!I1412</f>
        <v>201581</v>
      </c>
      <c r="J80" s="17">
        <f>Details2!J1412</f>
        <v>197007</v>
      </c>
      <c r="K80" s="17">
        <f>Details2!K1412</f>
        <v>194515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464698</v>
      </c>
      <c r="G81" s="17">
        <f>Details2!G1413</f>
        <v>584210</v>
      </c>
      <c r="H81" s="17">
        <f>Details2!H1413</f>
        <v>532107</v>
      </c>
      <c r="I81" s="17">
        <f>Details2!I1413</f>
        <v>530911</v>
      </c>
      <c r="J81" s="17">
        <f>Details2!J1413</f>
        <v>435817</v>
      </c>
      <c r="K81" s="17">
        <f>Details2!K1413</f>
        <v>435995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133076</v>
      </c>
      <c r="G82" s="17">
        <f>Details2!G1414</f>
        <v>191141</v>
      </c>
      <c r="H82" s="17">
        <f>Details2!H1414</f>
        <v>164268</v>
      </c>
      <c r="I82" s="17">
        <f>Details2!I1414</f>
        <v>167788</v>
      </c>
      <c r="J82" s="17">
        <f>Details2!J1414</f>
        <v>156094</v>
      </c>
      <c r="K82" s="17">
        <f>Details2!K1414</f>
        <v>166475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61535</v>
      </c>
      <c r="G83" s="17">
        <f>Details2!G1415</f>
        <v>99182</v>
      </c>
      <c r="H83" s="17">
        <f>Details2!H1415</f>
        <v>51249</v>
      </c>
      <c r="I83" s="17">
        <f>Details2!I1415</f>
        <v>51505</v>
      </c>
      <c r="J83" s="17">
        <f>Details2!J1415</f>
        <v>56371</v>
      </c>
      <c r="K83" s="17">
        <f>Details2!K1415</f>
        <v>60195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323497</v>
      </c>
      <c r="G84" s="17">
        <f>Details2!G1416</f>
        <v>426983</v>
      </c>
      <c r="H84" s="17">
        <f>Details2!H1416</f>
        <v>313091</v>
      </c>
      <c r="I84" s="17">
        <f>Details2!I1416</f>
        <v>320117</v>
      </c>
      <c r="J84" s="17">
        <f>Details2!J1416</f>
        <v>263251</v>
      </c>
      <c r="K84" s="17">
        <f>Details2!K1416</f>
        <v>264977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126918</v>
      </c>
      <c r="G85" s="17">
        <f>Details2!G1417</f>
        <v>210908</v>
      </c>
      <c r="H85" s="17">
        <f>Details2!H1417</f>
        <v>161445</v>
      </c>
      <c r="I85" s="17">
        <f>Details2!I1417</f>
        <v>154664</v>
      </c>
      <c r="J85" s="17">
        <f>Details2!J1417</f>
        <v>169060</v>
      </c>
      <c r="K85" s="17">
        <f>Details2!K1417</f>
        <v>161768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74760</v>
      </c>
      <c r="G86" s="17">
        <f>Details2!G1418</f>
        <v>128157</v>
      </c>
      <c r="H86" s="17">
        <f>Details2!H1418</f>
        <v>82712</v>
      </c>
      <c r="I86" s="17">
        <f>Details2!I1418</f>
        <v>80560</v>
      </c>
      <c r="J86" s="17">
        <f>Details2!J1418</f>
        <v>82568</v>
      </c>
      <c r="K86" s="17">
        <f>Details2!K1418</f>
        <v>81724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127839</v>
      </c>
      <c r="G87" s="17">
        <f>Details2!G1419</f>
        <v>186421</v>
      </c>
      <c r="H87" s="17">
        <f>Details2!H1419</f>
        <v>161756</v>
      </c>
      <c r="I87" s="17">
        <f>Details2!I1419</f>
        <v>178380</v>
      </c>
      <c r="J87" s="17">
        <f>Details2!J1419</f>
        <v>150133</v>
      </c>
      <c r="K87" s="17">
        <f>Details2!K1419</f>
        <v>137185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95458</v>
      </c>
      <c r="G88" s="17">
        <f>Details2!G1420</f>
        <v>132686</v>
      </c>
      <c r="H88" s="17">
        <f>Details2!H1420</f>
        <v>93869</v>
      </c>
      <c r="I88" s="17">
        <f>Details2!I1420</f>
        <v>106207</v>
      </c>
      <c r="J88" s="17">
        <f>Details2!J1420</f>
        <v>114573</v>
      </c>
      <c r="K88" s="17">
        <f>Details2!K1420</f>
        <v>123079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>
        <f>Details2!F1421</f>
        <v>12769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48584</v>
      </c>
      <c r="G90" s="17">
        <f>Details2!G1422</f>
        <v>75701</v>
      </c>
      <c r="H90" s="17">
        <f>Details2!H1422</f>
        <v>49483</v>
      </c>
      <c r="I90" s="17">
        <f>Details2!I1422</f>
        <v>44404</v>
      </c>
      <c r="J90" s="17">
        <f>Details2!J1422</f>
        <v>31369</v>
      </c>
      <c r="K90" s="17">
        <f>Details2!K1422</f>
        <v>32488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438051</v>
      </c>
      <c r="G91" s="17">
        <f>Details2!G1423</f>
        <v>611728</v>
      </c>
      <c r="H91" s="17">
        <f>Details2!H1423</f>
        <v>450904</v>
      </c>
      <c r="I91" s="17">
        <f>Details2!I1423</f>
        <v>469947</v>
      </c>
      <c r="J91" s="17">
        <f>Details2!J1423</f>
        <v>413395</v>
      </c>
      <c r="K91" s="17">
        <f>Details2!K1423</f>
        <v>422338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115772</v>
      </c>
      <c r="G92" s="17">
        <f>Details2!G1424</f>
        <v>196771</v>
      </c>
      <c r="H92" s="17">
        <f>Details2!H1424</f>
        <v>130005</v>
      </c>
      <c r="I92" s="17">
        <f>Details2!I1424</f>
        <v>134567</v>
      </c>
      <c r="J92" s="17">
        <f>Details2!J1424</f>
        <v>128188</v>
      </c>
      <c r="K92" s="17">
        <f>Details2!K1424</f>
        <v>125387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103527</v>
      </c>
      <c r="G93" s="17">
        <f>Details2!G1425</f>
        <v>105660</v>
      </c>
      <c r="H93" s="17">
        <f>Details2!H1425</f>
        <v>93404</v>
      </c>
      <c r="I93" s="17">
        <f>Details2!I1425</f>
        <v>109956</v>
      </c>
      <c r="J93" s="17">
        <f>Details2!J1425</f>
        <v>97894</v>
      </c>
      <c r="K93" s="17">
        <f>Details2!K1425</f>
        <v>85796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211480</v>
      </c>
      <c r="G94" s="17">
        <f>Details2!G1426</f>
        <v>224217</v>
      </c>
      <c r="H94" s="17">
        <f>Details2!H1426</f>
        <v>243906</v>
      </c>
      <c r="I94" s="17">
        <f>Details2!I1426</f>
        <v>276227</v>
      </c>
      <c r="J94" s="17">
        <f>Details2!J1426</f>
        <v>263529</v>
      </c>
      <c r="K94" s="17">
        <f>Details2!K1426</f>
        <v>274001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387720</v>
      </c>
      <c r="G95" s="17">
        <f>Details2!G1427</f>
        <v>527133</v>
      </c>
      <c r="H95" s="17">
        <f>Details2!H1427</f>
        <v>490984</v>
      </c>
      <c r="I95" s="17">
        <f>Details2!I1427</f>
        <v>589561</v>
      </c>
      <c r="J95" s="17">
        <f>Details2!J1427</f>
        <v>516191</v>
      </c>
      <c r="K95" s="17">
        <f>Details2!K1427</f>
        <v>576704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319397</v>
      </c>
      <c r="G96" s="17">
        <f>Details2!G1428</f>
        <v>433977</v>
      </c>
      <c r="H96" s="17">
        <f>Details2!H1428</f>
        <v>371011</v>
      </c>
      <c r="I96" s="17">
        <f>Details2!I1428</f>
        <v>395834</v>
      </c>
      <c r="J96" s="17">
        <f>Details2!J1428</f>
        <v>346907</v>
      </c>
      <c r="K96" s="17">
        <f>Details2!K1428</f>
        <v>337577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102343</v>
      </c>
      <c r="G97" s="17">
        <f>Details2!G1429</f>
        <v>132327</v>
      </c>
      <c r="H97" s="17">
        <f>Details2!H1429</f>
        <v>102758</v>
      </c>
      <c r="I97" s="17">
        <f>Details2!I1429</f>
        <v>104468</v>
      </c>
      <c r="J97" s="17">
        <f>Details2!J1429</f>
        <v>101127</v>
      </c>
      <c r="K97" s="17">
        <f>Details2!K1429</f>
        <v>107359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57665</v>
      </c>
      <c r="G98" s="17">
        <f>Details2!G1430</f>
        <v>77989</v>
      </c>
      <c r="H98" s="17">
        <f>Details2!H1430</f>
        <v>64224</v>
      </c>
      <c r="I98" s="17">
        <f>Details2!I1430</f>
        <v>65720</v>
      </c>
      <c r="J98" s="17">
        <f>Details2!J1430</f>
        <v>54371</v>
      </c>
      <c r="K98" s="17">
        <f>Details2!K1430</f>
        <v>54354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555358</v>
      </c>
      <c r="G99" s="17">
        <f>Details2!G1431</f>
        <v>721749</v>
      </c>
      <c r="H99" s="17">
        <f>Details2!H1431</f>
        <v>596824</v>
      </c>
      <c r="I99" s="17">
        <f>Details2!I1431</f>
        <v>596890</v>
      </c>
      <c r="J99" s="17">
        <f>Details2!J1431</f>
        <v>558788</v>
      </c>
      <c r="K99" s="17">
        <f>Details2!K1431</f>
        <v>576983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39896</v>
      </c>
      <c r="G100" s="17">
        <f>Details2!G1432</f>
        <v>56429</v>
      </c>
      <c r="H100" s="17">
        <f>Details2!H1432</f>
        <v>42493</v>
      </c>
      <c r="I100" s="17">
        <f>Details2!I1432</f>
        <v>38112</v>
      </c>
      <c r="J100" s="17">
        <f>Details2!J1432</f>
        <v>36346</v>
      </c>
      <c r="K100" s="17">
        <f>Details2!K1432</f>
        <v>34500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69292</v>
      </c>
      <c r="G106" s="17">
        <f>Details2!G1438</f>
        <v>115752</v>
      </c>
      <c r="H106" s="17">
        <f>Details2!H1438</f>
        <v>76083</v>
      </c>
      <c r="I106" s="17">
        <f>Details2!I1438</f>
        <v>80453</v>
      </c>
      <c r="J106" s="17">
        <f>Details2!J1438</f>
        <v>66985</v>
      </c>
      <c r="K106" s="17">
        <f>Details2!K1438</f>
        <v>68687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78204</v>
      </c>
      <c r="G113" s="17">
        <f>Details2!G1445</f>
        <v>99501</v>
      </c>
      <c r="H113" s="17">
        <f>Details2!H1445</f>
        <v>83226</v>
      </c>
      <c r="I113" s="17">
        <f>Details2!I1445</f>
        <v>66243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192542</v>
      </c>
      <c r="G114" s="17">
        <f>Details2!G1446</f>
        <v>257545</v>
      </c>
      <c r="H114" s="17">
        <f>Details2!H1446</f>
        <v>233057</v>
      </c>
      <c r="I114" s="17">
        <f>Details2!I1446</f>
        <v>242121</v>
      </c>
      <c r="J114" s="17">
        <f>Details2!J1446</f>
        <v>241165</v>
      </c>
      <c r="K114" s="17">
        <f>Details2!K1446</f>
        <v>220375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98915</v>
      </c>
      <c r="G115" s="17">
        <f>Details2!G1447</f>
        <v>136324</v>
      </c>
      <c r="H115" s="17">
        <f>Details2!H1447</f>
        <v>107475</v>
      </c>
      <c r="I115" s="17">
        <f>Details2!I1447</f>
        <v>115918</v>
      </c>
      <c r="J115" s="17">
        <f>Details2!J1447</f>
        <v>109826</v>
      </c>
      <c r="K115" s="17">
        <f>Details2!K1447</f>
        <v>87032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 t="str">
        <f>Details2!H1448</f>
        <v>NULL</v>
      </c>
      <c r="I116" s="17">
        <f>Details2!I1448</f>
        <v>7049</v>
      </c>
      <c r="J116" s="17">
        <f>Details2!J1448</f>
        <v>8424</v>
      </c>
      <c r="K116" s="17">
        <f>Details2!K1448</f>
        <v>8587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61306</v>
      </c>
      <c r="G117" s="17">
        <f>Details2!G1449</f>
        <v>100941</v>
      </c>
      <c r="H117" s="17">
        <f>Details2!H1449</f>
        <v>85482</v>
      </c>
      <c r="I117" s="17">
        <f>Details2!I1449</f>
        <v>80241</v>
      </c>
      <c r="J117" s="17">
        <f>Details2!J1449</f>
        <v>70009</v>
      </c>
      <c r="K117" s="17">
        <f>Details2!K1449</f>
        <v>67195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237576</v>
      </c>
      <c r="G118" s="17">
        <f>Details2!G1450</f>
        <v>205847</v>
      </c>
      <c r="H118" s="17">
        <f>Details2!H1450</f>
        <v>225210</v>
      </c>
      <c r="I118" s="17">
        <f>Details2!I1450</f>
        <v>232576</v>
      </c>
      <c r="J118" s="17">
        <f>Details2!J1450</f>
        <v>241593</v>
      </c>
      <c r="K118" s="17">
        <f>Details2!K1450</f>
        <v>216696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65023</v>
      </c>
      <c r="G119" s="17">
        <f>Details2!G1451</f>
        <v>68165</v>
      </c>
      <c r="H119" s="17">
        <f>Details2!H1451</f>
        <v>70430</v>
      </c>
      <c r="I119" s="17">
        <f>Details2!I1451</f>
        <v>76613</v>
      </c>
      <c r="J119" s="17">
        <f>Details2!J1451</f>
        <v>74746</v>
      </c>
      <c r="K119" s="17">
        <f>Details2!K1451</f>
        <v>60796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550109</v>
      </c>
      <c r="G120" s="17">
        <f>Details2!G1452</f>
        <v>741528</v>
      </c>
      <c r="H120" s="17">
        <f>Details2!H1452</f>
        <v>743239</v>
      </c>
      <c r="I120" s="17">
        <f>Details2!I1452</f>
        <v>604011</v>
      </c>
      <c r="J120" s="17">
        <f>Details2!J1452</f>
        <v>742518</v>
      </c>
      <c r="K120" s="17">
        <f>Details2!K1452</f>
        <v>717540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23554</v>
      </c>
      <c r="G121" s="17">
        <f>Details2!G1453</f>
        <v>86182</v>
      </c>
      <c r="H121" s="17">
        <f>Details2!H1453</f>
        <v>95932</v>
      </c>
      <c r="I121" s="17">
        <f>Details2!I1453</f>
        <v>97818</v>
      </c>
      <c r="J121" s="17">
        <f>Details2!J1453</f>
        <v>105288</v>
      </c>
      <c r="K121" s="17">
        <f>Details2!K1453</f>
        <v>69246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45673</v>
      </c>
      <c r="G122" s="17">
        <f>Details2!G1454</f>
        <v>41330</v>
      </c>
      <c r="H122" s="17">
        <f>Details2!H1454</f>
        <v>40736</v>
      </c>
      <c r="I122" s="17">
        <f>Details2!I1454</f>
        <v>45813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141668</v>
      </c>
      <c r="G123" s="17">
        <f>Details2!G1455</f>
        <v>146622</v>
      </c>
      <c r="H123" s="17">
        <f>Details2!H1455</f>
        <v>150496</v>
      </c>
      <c r="I123" s="17">
        <f>Details2!I1455</f>
        <v>164946</v>
      </c>
      <c r="J123" s="17">
        <f>Details2!J1455</f>
        <v>183655</v>
      </c>
      <c r="K123" s="17">
        <f>Details2!K1455</f>
        <v>174798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293438</v>
      </c>
      <c r="G124" s="17">
        <f>Details2!G1456</f>
        <v>277559</v>
      </c>
      <c r="H124" s="17">
        <f>Details2!H1456</f>
        <v>248818</v>
      </c>
      <c r="I124" s="17">
        <f>Details2!I1456</f>
        <v>254231</v>
      </c>
      <c r="J124" s="17">
        <f>Details2!J1456</f>
        <v>279580</v>
      </c>
      <c r="K124" s="17">
        <f>Details2!K1456</f>
        <v>277987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72301</v>
      </c>
      <c r="G125" s="17">
        <f>Details2!G1457</f>
        <v>75483</v>
      </c>
      <c r="H125" s="17">
        <f>Details2!H1457</f>
        <v>11128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44216</v>
      </c>
      <c r="G126" s="17">
        <f>Details2!G1458</f>
        <v>38280</v>
      </c>
      <c r="H126" s="17">
        <f>Details2!H1458</f>
        <v>33626</v>
      </c>
      <c r="I126" s="17">
        <f>Details2!I1458</f>
        <v>46670</v>
      </c>
      <c r="J126" s="17">
        <f>Details2!J1458</f>
        <v>56507</v>
      </c>
      <c r="K126" s="17">
        <f>Details2!K1458</f>
        <v>42545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197452</v>
      </c>
      <c r="G127" s="17">
        <f>Details2!G1459</f>
        <v>180223</v>
      </c>
      <c r="H127" s="17">
        <f>Details2!H1459</f>
        <v>188832</v>
      </c>
      <c r="I127" s="17">
        <f>Details2!I1459</f>
        <v>202019</v>
      </c>
      <c r="J127" s="17">
        <f>Details2!J1459</f>
        <v>214810</v>
      </c>
      <c r="K127" s="17">
        <f>Details2!K1459</f>
        <v>175820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106653</v>
      </c>
      <c r="G128" s="17">
        <f>Details2!G1460</f>
        <v>61834</v>
      </c>
      <c r="H128" s="17">
        <f>Details2!H1460</f>
        <v>55002</v>
      </c>
      <c r="I128" s="17">
        <f>Details2!I1460</f>
        <v>47666</v>
      </c>
      <c r="J128" s="17">
        <f>Details2!J1460</f>
        <v>51219</v>
      </c>
      <c r="K128" s="17">
        <f>Details2!K1460</f>
        <v>54983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43816</v>
      </c>
      <c r="G129" s="17">
        <f>Details2!G1461</f>
        <v>41180</v>
      </c>
      <c r="H129" s="17">
        <f>Details2!H1461</f>
        <v>43416</v>
      </c>
      <c r="I129" s="17">
        <f>Details2!I1461</f>
        <v>42743</v>
      </c>
      <c r="J129" s="17">
        <f>Details2!J1461</f>
        <v>86593</v>
      </c>
      <c r="K129" s="17">
        <f>Details2!K1461</f>
        <v>73831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38666</v>
      </c>
      <c r="G130" s="17">
        <f>Details2!G1462</f>
        <v>53723</v>
      </c>
      <c r="H130" s="17">
        <f>Details2!H1462</f>
        <v>65237</v>
      </c>
      <c r="I130" s="17">
        <f>Details2!I1462</f>
        <v>48813</v>
      </c>
      <c r="J130" s="17">
        <f>Details2!J1462</f>
        <v>44195</v>
      </c>
      <c r="K130" s="17">
        <f>Details2!K1462</f>
        <v>33406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60099</v>
      </c>
      <c r="G131" s="17">
        <f>Details2!G1463</f>
        <v>60099</v>
      </c>
      <c r="H131" s="17">
        <f>Details2!H1463</f>
        <v>59621</v>
      </c>
      <c r="I131" s="17">
        <f>Details2!I1463</f>
        <v>59353</v>
      </c>
      <c r="J131" s="17">
        <f>Details2!J1463</f>
        <v>52474</v>
      </c>
      <c r="K131" s="17">
        <f>Details2!K1463</f>
        <v>43545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7390</v>
      </c>
      <c r="G132" s="17">
        <f>Details2!G1464</f>
        <v>8631</v>
      </c>
      <c r="H132" s="17">
        <f>Details2!H1464</f>
        <v>0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48273</v>
      </c>
      <c r="G133" s="17">
        <f>Details2!G1465</f>
        <v>39298</v>
      </c>
      <c r="H133" s="17">
        <f>Details2!H1465</f>
        <v>36075</v>
      </c>
      <c r="I133" s="17">
        <f>Details2!I1465</f>
        <v>35720</v>
      </c>
      <c r="J133" s="17">
        <f>Details2!J1465</f>
        <v>36531</v>
      </c>
      <c r="K133" s="17">
        <f>Details2!K1465</f>
        <v>29933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1143758</v>
      </c>
      <c r="G134" s="17">
        <f>Details2!G1466</f>
        <v>686250</v>
      </c>
      <c r="H134" s="17">
        <f>Details2!H1466</f>
        <v>179602</v>
      </c>
      <c r="I134" s="17">
        <f>Details2!I1466</f>
        <v>764705</v>
      </c>
      <c r="J134" s="17">
        <f>Details2!J1466</f>
        <v>765804</v>
      </c>
      <c r="K134" s="17">
        <f>Details2!K1466</f>
        <v>811189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192705</v>
      </c>
      <c r="G135" s="17">
        <f>Details2!G1467</f>
        <v>200592</v>
      </c>
      <c r="H135" s="17">
        <f>Details2!H1467</f>
        <v>193153</v>
      </c>
      <c r="I135" s="17">
        <f>Details2!I1467</f>
        <v>200595</v>
      </c>
      <c r="J135" s="17">
        <f>Details2!J1467</f>
        <v>180089</v>
      </c>
      <c r="K135" s="17">
        <f>Details2!K1467</f>
        <v>174698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18722</v>
      </c>
      <c r="G136" s="17">
        <f>Details2!G1468</f>
        <v>59557</v>
      </c>
      <c r="H136" s="17">
        <f>Details2!H1468</f>
        <v>74336</v>
      </c>
      <c r="I136" s="17">
        <f>Details2!I1468</f>
        <v>69317</v>
      </c>
      <c r="J136" s="17">
        <f>Details2!J1468</f>
        <v>68446</v>
      </c>
      <c r="K136" s="17">
        <f>Details2!K1468</f>
        <v>61994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98681</v>
      </c>
      <c r="G137" s="17">
        <f>Details2!G1469</f>
        <v>95433</v>
      </c>
      <c r="H137" s="17">
        <f>Details2!H1469</f>
        <v>93187</v>
      </c>
      <c r="I137" s="17">
        <f>Details2!I1469</f>
        <v>77425</v>
      </c>
      <c r="J137" s="17">
        <f>Details2!J1469</f>
        <v>75359</v>
      </c>
      <c r="K137" s="17">
        <f>Details2!K1469</f>
        <v>70461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1708</v>
      </c>
      <c r="G138" s="17">
        <f>Details2!G1470</f>
        <v>4235</v>
      </c>
      <c r="H138" s="17">
        <f>Details2!H1470</f>
        <v>0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20110</v>
      </c>
      <c r="G139" s="17">
        <f>Details2!G1471</f>
        <v>22105</v>
      </c>
      <c r="H139" s="17">
        <f>Details2!H1471</f>
        <v>28177</v>
      </c>
      <c r="I139" s="17">
        <f>Details2!I1471</f>
        <v>27645</v>
      </c>
      <c r="J139" s="17">
        <f>Details2!J1471</f>
        <v>31628</v>
      </c>
      <c r="K139" s="17">
        <f>Details2!K1471</f>
        <v>25206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18525</v>
      </c>
      <c r="G140" s="17">
        <f>Details2!G1472</f>
        <v>7748</v>
      </c>
      <c r="H140" s="17">
        <f>Details2!H1472</f>
        <v>7220</v>
      </c>
      <c r="I140" s="17">
        <f>Details2!I1472</f>
        <v>7540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59820</v>
      </c>
      <c r="G141" s="17">
        <f>Details2!G1473</f>
        <v>57839</v>
      </c>
      <c r="H141" s="17">
        <f>Details2!H1473</f>
        <v>56876</v>
      </c>
      <c r="I141" s="17">
        <f>Details2!I1473</f>
        <v>62509</v>
      </c>
      <c r="J141" s="17">
        <f>Details2!J1473</f>
        <v>55688</v>
      </c>
      <c r="K141" s="17">
        <f>Details2!K1473</f>
        <v>40406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16458</v>
      </c>
      <c r="G143" s="17">
        <f>Details2!G1475</f>
        <v>14306</v>
      </c>
      <c r="H143" s="17">
        <f>Details2!H1475</f>
        <v>65156</v>
      </c>
      <c r="I143" s="17">
        <f>Details2!I1475</f>
        <v>68829</v>
      </c>
      <c r="J143" s="17">
        <f>Details2!J1475</f>
        <v>65291</v>
      </c>
      <c r="K143" s="17">
        <f>Details2!K1475</f>
        <v>57464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404201</v>
      </c>
      <c r="G146" s="17">
        <f>Details2!G1478</f>
        <v>480444</v>
      </c>
      <c r="H146" s="17">
        <f>Details2!H1478</f>
        <v>364709</v>
      </c>
      <c r="I146" s="17">
        <f>Details2!I1478</f>
        <v>560330</v>
      </c>
      <c r="J146" s="17">
        <f>Details2!J1478</f>
        <v>615897</v>
      </c>
      <c r="K146" s="17">
        <f>Details2!K1478</f>
        <v>1175163</v>
      </c>
      <c r="L146" s="26"/>
    </row>
    <row r="147" spans="2:12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454961</v>
      </c>
      <c r="G147" s="17">
        <f>Details2!G1479</f>
        <v>556582</v>
      </c>
      <c r="H147" s="17">
        <f>Details2!H1479</f>
        <v>414040</v>
      </c>
      <c r="I147" s="17">
        <f>Details2!I1479</f>
        <v>503941</v>
      </c>
      <c r="J147" s="17">
        <f>Details2!J1479</f>
        <v>422183</v>
      </c>
      <c r="K147" s="17">
        <f>Details2!K1479</f>
        <v>533131</v>
      </c>
      <c r="L147" s="26"/>
    </row>
    <row r="151" spans="2:12" x14ac:dyDescent="0.2">
      <c r="B151" s="14" t="s">
        <v>135</v>
      </c>
      <c r="C151" s="9"/>
      <c r="F151" s="18">
        <f t="shared" ref="F151:K151" si="0">SUM(F5:F69)</f>
        <v>3387421</v>
      </c>
      <c r="G151" s="18">
        <f t="shared" si="0"/>
        <v>3470237</v>
      </c>
      <c r="H151" s="18">
        <f t="shared" si="0"/>
        <v>3182328</v>
      </c>
      <c r="I151" s="18">
        <f t="shared" si="0"/>
        <v>3163345</v>
      </c>
      <c r="J151" s="18">
        <f t="shared" si="0"/>
        <v>3101917</v>
      </c>
      <c r="K151" s="18">
        <f t="shared" si="0"/>
        <v>3012630</v>
      </c>
      <c r="L151" s="2"/>
    </row>
    <row r="152" spans="2:12" x14ac:dyDescent="0.2">
      <c r="B152" s="14" t="s">
        <v>136</v>
      </c>
      <c r="C152" s="9"/>
      <c r="F152" s="18">
        <f>SUM(F71:F117)</f>
        <v>5938109</v>
      </c>
      <c r="G152" s="18">
        <f t="shared" ref="G152:K152" si="1">SUM(G71:G117)</f>
        <v>7902145</v>
      </c>
      <c r="H152" s="18">
        <f t="shared" si="1"/>
        <v>6434731</v>
      </c>
      <c r="I152" s="18">
        <f t="shared" si="1"/>
        <v>6345257</v>
      </c>
      <c r="J152" s="18">
        <f t="shared" si="1"/>
        <v>5571370</v>
      </c>
      <c r="K152" s="18">
        <f t="shared" si="1"/>
        <v>5595861</v>
      </c>
      <c r="L152" s="21"/>
    </row>
    <row r="153" spans="2:12" x14ac:dyDescent="0.2">
      <c r="B153" s="14" t="s">
        <v>451</v>
      </c>
      <c r="C153" s="9"/>
      <c r="F153" s="18">
        <f>SUM(F146:F147)</f>
        <v>859162</v>
      </c>
      <c r="G153" s="18">
        <f t="shared" ref="G153:K153" si="2">SUM(G146:G147)</f>
        <v>1037026</v>
      </c>
      <c r="H153" s="18">
        <f t="shared" si="2"/>
        <v>778749</v>
      </c>
      <c r="I153" s="18">
        <f t="shared" si="2"/>
        <v>1064271</v>
      </c>
      <c r="J153" s="18">
        <f t="shared" si="2"/>
        <v>1038080</v>
      </c>
      <c r="K153" s="18">
        <f t="shared" si="2"/>
        <v>1708294</v>
      </c>
      <c r="L153" s="21"/>
    </row>
    <row r="154" spans="2:12" x14ac:dyDescent="0.2">
      <c r="B154" s="14" t="s">
        <v>316</v>
      </c>
      <c r="C154" s="9"/>
      <c r="F154" s="18">
        <f>SUM(F118:F145)</f>
        <v>3546394</v>
      </c>
      <c r="G154" s="18">
        <f t="shared" ref="G154:K154" si="3">SUM(G118:G145)</f>
        <v>3274049</v>
      </c>
      <c r="H154" s="18">
        <f t="shared" si="3"/>
        <v>2765505</v>
      </c>
      <c r="I154" s="18">
        <f t="shared" si="3"/>
        <v>3237557</v>
      </c>
      <c r="J154" s="18">
        <f t="shared" si="3"/>
        <v>3412014</v>
      </c>
      <c r="K154" s="18">
        <f t="shared" si="3"/>
        <v>3212544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13731086</v>
      </c>
      <c r="G155" s="18">
        <f t="shared" ref="G155:K155" si="4">SUM(G5:G147)</f>
        <v>15683457</v>
      </c>
      <c r="H155" s="18">
        <f t="shared" si="4"/>
        <v>13161313</v>
      </c>
      <c r="I155" s="18">
        <f t="shared" si="4"/>
        <v>13810430</v>
      </c>
      <c r="J155" s="18">
        <f t="shared" si="4"/>
        <v>13123381</v>
      </c>
      <c r="K155" s="18">
        <f t="shared" si="4"/>
        <v>13529329</v>
      </c>
      <c r="L155" s="2"/>
    </row>
    <row r="156" spans="2:12" x14ac:dyDescent="0.2">
      <c r="L156" s="2"/>
    </row>
    <row r="157" spans="2:12" x14ac:dyDescent="0.2">
      <c r="B157" s="15" t="s">
        <v>409</v>
      </c>
      <c r="C157" s="3"/>
      <c r="D157" s="3"/>
      <c r="E157" s="3"/>
      <c r="F157" s="44" t="str">
        <f>IF(F151='Claims per Disp or Visits'!L14,"yes","no")</f>
        <v>yes</v>
      </c>
      <c r="G157" s="44" t="str">
        <f>IF(G151='Claims per Disp or Visits'!M14,"yes","no")</f>
        <v>yes</v>
      </c>
      <c r="H157" s="44" t="str">
        <f>IF(H151='Claims per Disp or Visits'!N14,"yes","no")</f>
        <v>yes</v>
      </c>
      <c r="I157" s="44" t="str">
        <f>IF(I151='Claims per Disp or Visits'!O14,"yes","no")</f>
        <v>yes</v>
      </c>
      <c r="J157" s="44" t="str">
        <f>IF(J151='Claims per Disp or Visits'!P14,"yes","no")</f>
        <v>yes</v>
      </c>
      <c r="K157" s="44" t="str">
        <f>IF(K151='Claims per Disp or Visits'!Q14,"yes","no")</f>
        <v>yes</v>
      </c>
      <c r="L157" s="2"/>
    </row>
    <row r="158" spans="2:12" x14ac:dyDescent="0.2">
      <c r="B158" s="15" t="s">
        <v>410</v>
      </c>
      <c r="C158" s="3"/>
      <c r="D158" s="3"/>
      <c r="E158" s="3"/>
      <c r="F158" s="44" t="str">
        <f>IF(F152='Claims per Disp or Visits'!L15,"yes","no")</f>
        <v>yes</v>
      </c>
      <c r="G158" s="44" t="str">
        <f>IF(G152='Claims per Disp or Visits'!M15,"yes","no")</f>
        <v>yes</v>
      </c>
      <c r="H158" s="44" t="str">
        <f>IF(H152='Claims per Disp or Visits'!N15,"yes","no")</f>
        <v>yes</v>
      </c>
      <c r="I158" s="44" t="str">
        <f>IF(I152='Claims per Disp or Visits'!O15,"yes","no")</f>
        <v>yes</v>
      </c>
      <c r="J158" s="44" t="str">
        <f>IF(J152='Claims per Disp or Visits'!P15,"yes","no")</f>
        <v>yes</v>
      </c>
      <c r="K158" s="44" t="str">
        <f>IF(K152='Claims per Disp or Visits'!Q15,"yes","no")</f>
        <v>yes</v>
      </c>
      <c r="L158" s="2"/>
    </row>
    <row r="159" spans="2:12" x14ac:dyDescent="0.2">
      <c r="B159" s="15" t="s">
        <v>411</v>
      </c>
      <c r="C159" s="3"/>
      <c r="D159" s="3"/>
      <c r="E159" s="3"/>
      <c r="F159" s="44" t="str">
        <f>IF(F154='Claims per Disp or Visits'!L16,"yes","no")</f>
        <v>yes</v>
      </c>
      <c r="G159" s="44" t="str">
        <f>IF(G154='Claims per Disp or Visits'!M16,"yes","no")</f>
        <v>yes</v>
      </c>
      <c r="H159" s="44" t="str">
        <f>IF(H154='Claims per Disp or Visits'!N16,"yes","no")</f>
        <v>yes</v>
      </c>
      <c r="I159" s="44" t="str">
        <f>IF(I154='Claims per Disp or Visits'!O16,"yes","no")</f>
        <v>yes</v>
      </c>
      <c r="J159" s="44" t="str">
        <f>IF(J154='Claims per Disp or Visits'!P16,"yes","no")</f>
        <v>yes</v>
      </c>
      <c r="K159" s="44" t="str">
        <f>IF(K154='Claims per Disp or Visits'!Q16,"yes","no")</f>
        <v>yes</v>
      </c>
      <c r="L159" s="27" t="s">
        <v>318</v>
      </c>
    </row>
    <row r="160" spans="2:12" x14ac:dyDescent="0.2">
      <c r="B160" s="15" t="s">
        <v>455</v>
      </c>
      <c r="C160" s="3"/>
      <c r="D160" s="3"/>
      <c r="E160" s="3"/>
      <c r="F160" s="44" t="str">
        <f>IF(F153='Claims per Disp or Visits'!L17,"yes","no")</f>
        <v>yes</v>
      </c>
      <c r="G160" s="44" t="str">
        <f>IF(G153='Claims per Disp or Visits'!M17,"yes","no")</f>
        <v>yes</v>
      </c>
      <c r="H160" s="44" t="str">
        <f>IF(H153='Claims per Disp or Visits'!N17,"yes","no")</f>
        <v>yes</v>
      </c>
      <c r="I160" s="44" t="str">
        <f>IF(I153='Claims per Disp or Visits'!O17,"yes","no")</f>
        <v>yes</v>
      </c>
      <c r="J160" s="44" t="str">
        <f>IF(J153='Claims per Disp or Visits'!P17,"yes","no")</f>
        <v>yes</v>
      </c>
      <c r="K160" s="44" t="str">
        <f>IF(K153='Claims per Disp or Visits'!Q17,"yes","no")</f>
        <v>yes</v>
      </c>
      <c r="L160" s="27"/>
    </row>
    <row r="161" spans="2:11" x14ac:dyDescent="0.2">
      <c r="B161" s="15" t="s">
        <v>412</v>
      </c>
      <c r="F161" s="44" t="str">
        <f>IF(F155='Claims per Disp or Visits'!L18,"yes","no")</f>
        <v>yes</v>
      </c>
      <c r="G161" s="44" t="str">
        <f>IF(G155='Claims per Disp or Visits'!M18,"yes","no")</f>
        <v>yes</v>
      </c>
      <c r="H161" s="44" t="str">
        <f>IF(H155='Claims per Disp or Visits'!N18,"yes","no")</f>
        <v>yes</v>
      </c>
      <c r="I161" s="44" t="str">
        <f>IF(I155='Claims per Disp or Visits'!O18,"yes","no")</f>
        <v>yes</v>
      </c>
      <c r="J161" s="44" t="str">
        <f>IF(J155='Claims per Disp or Visits'!P18,"yes","no")</f>
        <v>yes</v>
      </c>
      <c r="K161" s="44" t="str">
        <f>IF(K155='Claims per Disp or Visits'!Q18,"yes","no")</f>
        <v>yes</v>
      </c>
    </row>
    <row r="162" spans="2:11" x14ac:dyDescent="0.2">
      <c r="K162" s="44"/>
    </row>
  </sheetData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0"/>
  <sheetViews>
    <sheetView zoomScale="85" workbookViewId="0">
      <selection activeCell="G133" sqref="G133"/>
    </sheetView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s="6" t="s">
        <v>4</v>
      </c>
      <c r="C3" s="46" t="s">
        <v>8</v>
      </c>
      <c r="D3" s="46" t="s">
        <v>9</v>
      </c>
      <c r="E3" s="46" t="s">
        <v>291</v>
      </c>
      <c r="F3" s="46"/>
      <c r="G3" s="6" t="s">
        <v>408</v>
      </c>
      <c r="H3" s="46"/>
      <c r="I3" s="6"/>
      <c r="J3" s="6"/>
      <c r="K3" s="6"/>
      <c r="L3" s="6"/>
    </row>
    <row r="4" spans="1:12" x14ac:dyDescent="0.2">
      <c r="B4" s="6"/>
      <c r="C4" s="6"/>
      <c r="D4" s="6"/>
      <c r="E4" s="6"/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437</v>
      </c>
      <c r="K4" s="115" t="s">
        <v>458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7" t="str">
        <f>IF($E5="h",'OP Claims by DMISID'!F5/'OP Visits by DMISID'!F5," ")</f>
        <v xml:space="preserve"> </v>
      </c>
      <c r="G5" s="47" t="str">
        <f>IF($E5="h",'OP Claims by DMISID'!G5/'OP Visits by DMISID'!G5," ")</f>
        <v xml:space="preserve"> </v>
      </c>
      <c r="H5" s="47" t="str">
        <f>IF($E5="h",'OP Claims by DMISID'!H5/'OP Visits by DMISID'!H5," ")</f>
        <v xml:space="preserve"> </v>
      </c>
      <c r="I5" s="47">
        <f>'OP Claims by DMISID'!I5/'OP Visits by DMISID'!I5</f>
        <v>0.7017152203704522</v>
      </c>
      <c r="J5" s="47">
        <f>'OP Claims by DMISID'!J5/'OP Visits by DMISID'!J5</f>
        <v>0.70440117136566704</v>
      </c>
      <c r="K5" s="47">
        <f>'OP Claims by DMISID'!K5/'OP Visits by DMISID'!K5</f>
        <v>0.78481565813381171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7">
        <f>IF($E6="h",'OP Claims by DMISID'!F6/'OP Visits by DMISID'!F6," ")</f>
        <v>0.5710016135341287</v>
      </c>
      <c r="G6" s="47">
        <f>IF($E6="h",'OP Claims by DMISID'!G6/'OP Visits by DMISID'!G6," ")</f>
        <v>0.51985322271857048</v>
      </c>
      <c r="H6" s="47">
        <f>IF($E6="h",'OP Claims by DMISID'!H6/'OP Visits by DMISID'!H6," ")</f>
        <v>0.50669225469934065</v>
      </c>
      <c r="I6" s="47">
        <f>'OP Claims by DMISID'!I6/'OP Visits by DMISID'!I6</f>
        <v>0.49785980674690627</v>
      </c>
      <c r="J6" s="47">
        <f>IF($E6="h",'OP Claims by DMISID'!J6/'OP Visits by DMISID'!J6," ")</f>
        <v>0.49675808465224919</v>
      </c>
      <c r="K6" s="47">
        <f>'OP Claims by DMISID'!K6/'OP Visits by DMISID'!K6</f>
        <v>0.53997780977786169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7" t="str">
        <f>IF($E7="h",'OP Claims by DMISID'!F7/'OP Visits by DMISID'!F7," ")</f>
        <v xml:space="preserve"> </v>
      </c>
      <c r="G7" s="47" t="str">
        <f>IF($E7="h",'OP Claims by DMISID'!G7/'OP Visits by DMISID'!G7," ")</f>
        <v xml:space="preserve"> </v>
      </c>
      <c r="H7" s="47" t="str">
        <f>IF($E7="h",'OP Claims by DMISID'!H7/'OP Visits by DMISID'!H7," ")</f>
        <v xml:space="preserve"> </v>
      </c>
      <c r="I7" s="47">
        <f>'OP Claims by DMISID'!I7/'OP Visits by DMISID'!I7</f>
        <v>0.2912784647774847</v>
      </c>
      <c r="J7" s="47">
        <f>'OP Claims by DMISID'!J7/'OP Visits by DMISID'!J7</f>
        <v>0.28235748744094441</v>
      </c>
      <c r="K7" s="47">
        <f>'OP Claims by DMISID'!K7/'OP Visits by DMISID'!K7</f>
        <v>0.30761217243301936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7" t="str">
        <f>IF($E8="h",'OP Claims by DMISID'!F8/'OP Visits by DMISID'!F8," ")</f>
        <v xml:space="preserve"> </v>
      </c>
      <c r="G8" s="47" t="str">
        <f>IF($E8="h",'OP Claims by DMISID'!G8/'OP Visits by DMISID'!G8," ")</f>
        <v xml:space="preserve"> </v>
      </c>
      <c r="H8" s="47" t="str">
        <f>IF($E8="h",'OP Claims by DMISID'!H8/'OP Visits by DMISID'!H8," ")</f>
        <v xml:space="preserve"> </v>
      </c>
      <c r="I8" s="47">
        <f>'OP Claims by DMISID'!I8/'OP Visits by DMISID'!I8</f>
        <v>0.3492282514520425</v>
      </c>
      <c r="J8" s="47">
        <f>'OP Claims by DMISID'!J8/'OP Visits by DMISID'!J8</f>
        <v>0.25685194382986409</v>
      </c>
      <c r="K8" s="47">
        <f>'OP Claims by DMISID'!K8/'OP Visits by DMISID'!K8</f>
        <v>0.34328021889586352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7" t="str">
        <f>IF($E9="h",'OP Claims by DMISID'!F9/'OP Visits by DMISID'!F9," ")</f>
        <v xml:space="preserve"> </v>
      </c>
      <c r="G9" s="47" t="str">
        <f>IF($E9="h",'OP Claims by DMISID'!G9/'OP Visits by DMISID'!G9," ")</f>
        <v xml:space="preserve"> </v>
      </c>
      <c r="H9" s="47" t="str">
        <f>IF($E9="h",'OP Claims by DMISID'!H9/'OP Visits by DMISID'!H9," ")</f>
        <v xml:space="preserve"> </v>
      </c>
      <c r="I9" s="47">
        <f>'OP Claims by DMISID'!I9/'OP Visits by DMISID'!I9</f>
        <v>1.2022398371027561</v>
      </c>
      <c r="J9" s="47">
        <f>'OP Claims by DMISID'!J9/'OP Visits by DMISID'!J9</f>
        <v>1.0275934767780741</v>
      </c>
      <c r="K9" s="47">
        <f>'OP Claims by DMISID'!K9/'OP Visits by DMISID'!K9</f>
        <v>0.92119155354449467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7">
        <f>IF($E10="h",'OP Claims by DMISID'!F10/'OP Visits by DMISID'!F10," ")</f>
        <v>0.29656598384243171</v>
      </c>
      <c r="G10" s="47">
        <f>IF($E10="h",'OP Claims by DMISID'!G10/'OP Visits by DMISID'!G10," ")</f>
        <v>0.28122933592779314</v>
      </c>
      <c r="H10" s="47">
        <f>IF($E10="h",'OP Claims by DMISID'!H10/'OP Visits by DMISID'!H10," ")</f>
        <v>0.24593168157161707</v>
      </c>
      <c r="I10" s="47">
        <f>'OP Claims by DMISID'!I10/'OP Visits by DMISID'!I10</f>
        <v>0.20966015178254976</v>
      </c>
      <c r="J10" s="47">
        <f>IF($E10="h",'OP Claims by DMISID'!J10/'OP Visits by DMISID'!J10," ")</f>
        <v>0.2496398553697326</v>
      </c>
      <c r="K10" s="47">
        <f>IF($E10="h",'OP Claims by DMISID'!K10/'OP Visits by DMISID'!K10," ")</f>
        <v>0.24262791503246064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7" t="str">
        <f>IF($E11="h",'OP Claims by DMISID'!F11/'OP Visits by DMISID'!F11," ")</f>
        <v xml:space="preserve"> </v>
      </c>
      <c r="G11" s="47" t="str">
        <f>IF($E11="h",'OP Claims by DMISID'!G11/'OP Visits by DMISID'!G11," ")</f>
        <v xml:space="preserve"> </v>
      </c>
      <c r="H11" s="47" t="str">
        <f>IF($E11="h",'OP Claims by DMISID'!H11/'OP Visits by DMISID'!H11," ")</f>
        <v xml:space="preserve"> </v>
      </c>
      <c r="I11" s="47">
        <f>'OP Claims by DMISID'!I11/'OP Visits by DMISID'!I11</f>
        <v>0.21911521752432234</v>
      </c>
      <c r="J11" s="47">
        <f>'OP Claims by DMISID'!J11/'OP Visits by DMISID'!J11</f>
        <v>0.18178461538461538</v>
      </c>
      <c r="K11" s="47">
        <f>'OP Claims by DMISID'!K11/'OP Visits by DMISID'!K11</f>
        <v>0.16997464910653559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7" t="str">
        <f>IF($E12="h",'OP Claims by DMISID'!F12/'OP Visits by DMISID'!F12," ")</f>
        <v xml:space="preserve"> </v>
      </c>
      <c r="G12" s="47" t="str">
        <f>IF($E12="h",'OP Claims by DMISID'!G12/'OP Visits by DMISID'!G12," ")</f>
        <v xml:space="preserve"> </v>
      </c>
      <c r="H12" s="47" t="str">
        <f>IF($E12="h",'OP Claims by DMISID'!H12/'OP Visits by DMISID'!H12," ")</f>
        <v xml:space="preserve"> </v>
      </c>
      <c r="I12" s="47">
        <f>'OP Claims by DMISID'!I12/'OP Visits by DMISID'!I12</f>
        <v>0.25527113289057968</v>
      </c>
      <c r="J12" s="47">
        <f>'OP Claims by DMISID'!J12/'OP Visits by DMISID'!J12</f>
        <v>0.20369166774990252</v>
      </c>
      <c r="K12" s="47">
        <f>'OP Claims by DMISID'!K12/'OP Visits by DMISID'!K12</f>
        <v>0.16481252575195715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7" t="str">
        <f>IF($E13="h",'OP Claims by DMISID'!F13/'OP Visits by DMISID'!F13," ")</f>
        <v xml:space="preserve"> </v>
      </c>
      <c r="G13" s="47" t="str">
        <f>IF($E13="h",'OP Claims by DMISID'!G13/'OP Visits by DMISID'!G13," ")</f>
        <v xml:space="preserve"> </v>
      </c>
      <c r="H13" s="47" t="str">
        <f>IF($E13="h",'OP Claims by DMISID'!H13/'OP Visits by DMISID'!H13," ")</f>
        <v xml:space="preserve"> </v>
      </c>
      <c r="I13" s="47">
        <f>'OP Claims by DMISID'!I13/'OP Visits by DMISID'!I13</f>
        <v>0.24931028658296267</v>
      </c>
      <c r="J13" s="47">
        <f>'OP Claims by DMISID'!J13/'OP Visits by DMISID'!J13</f>
        <v>0.23776749566223251</v>
      </c>
      <c r="K13" s="47">
        <f>'OP Claims by DMISID'!K13/'OP Visits by DMISID'!K13</f>
        <v>0.24678863370961462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7">
        <f>IF($E14="h",'OP Claims by DMISID'!F14/'OP Visits by DMISID'!F14," ")</f>
        <v>9.2510849118101729E-2</v>
      </c>
      <c r="G14" s="47">
        <f>IF($E14="h",'OP Claims by DMISID'!G14/'OP Visits by DMISID'!G14," ")</f>
        <v>0.19979783393501804</v>
      </c>
      <c r="H14" s="47">
        <f>IF($E14="h",'OP Claims by DMISID'!H14/'OP Visits by DMISID'!H14," ")</f>
        <v>0.25739192276194994</v>
      </c>
      <c r="I14" s="47">
        <f>'OP Claims by DMISID'!I14/'OP Visits by DMISID'!I14</f>
        <v>0.31252756633705625</v>
      </c>
      <c r="J14" s="47">
        <f>'OP Claims by DMISID'!J14/'OP Visits by DMISID'!J14</f>
        <v>0.221576849051416</v>
      </c>
      <c r="K14" s="47">
        <f>'OP Claims by DMISID'!K14/'OP Visits by DMISID'!K14</f>
        <v>0.21255015993021228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7" t="str">
        <f>IF($E15="h",'OP Claims by DMISID'!F15/'OP Visits by DMISID'!F15," ")</f>
        <v xml:space="preserve"> </v>
      </c>
      <c r="G15" s="47" t="str">
        <f>IF($E15="h",'OP Claims by DMISID'!G15/'OP Visits by DMISID'!G15," ")</f>
        <v xml:space="preserve"> </v>
      </c>
      <c r="H15" s="47" t="str">
        <f>IF($E15="h",'OP Claims by DMISID'!H15/'OP Visits by DMISID'!H15," ")</f>
        <v xml:space="preserve"> </v>
      </c>
      <c r="I15" s="47">
        <f>'OP Claims by DMISID'!I15/'OP Visits by DMISID'!I15</f>
        <v>1.3670644391408115</v>
      </c>
      <c r="J15" s="47">
        <f>'OP Claims by DMISID'!J15/'OP Visits by DMISID'!J15</f>
        <v>1.411385452982473</v>
      </c>
      <c r="K15" s="114">
        <f>'OP Claims by DMISID'!K15/'OP Visits by DMISID'!K15</f>
        <v>1.5096314681918739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7">
        <f>IF($E16="h",'OP Claims by DMISID'!F16/'OP Visits by DMISID'!F16," ")</f>
        <v>0.26291544612230872</v>
      </c>
      <c r="G16" s="47">
        <f>IF($E16="h",'OP Claims by DMISID'!G16/'OP Visits by DMISID'!G16," ")</f>
        <v>0.27167556487429745</v>
      </c>
      <c r="H16" s="47">
        <f>IF($E16="h",'OP Claims by DMISID'!H16/'OP Visits by DMISID'!H16," ")</f>
        <v>0.23089538127531428</v>
      </c>
      <c r="I16" s="47">
        <f>'OP Claims by DMISID'!I16/'OP Visits by DMISID'!I16</f>
        <v>0.14115544280442804</v>
      </c>
      <c r="J16" s="47">
        <f>'OP Claims by DMISID'!J16/'OP Visits by DMISID'!J16</f>
        <v>0.2019393244606851</v>
      </c>
      <c r="K16" s="47">
        <f>'OP Claims by DMISID'!K16/'OP Visits by DMISID'!K16</f>
        <v>0.16761078863323775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7" t="str">
        <f>IF($E17="h",'OP Claims by DMISID'!F17/'OP Visits by DMISID'!F17," ")</f>
        <v xml:space="preserve"> </v>
      </c>
      <c r="G17" s="47" t="str">
        <f>IF($E17="h",'OP Claims by DMISID'!G17/'OP Visits by DMISID'!G17," ")</f>
        <v xml:space="preserve"> </v>
      </c>
      <c r="H17" s="47" t="str">
        <f>IF($E17="h",'OP Claims by DMISID'!H17/'OP Visits by DMISID'!H17," ")</f>
        <v xml:space="preserve"> </v>
      </c>
      <c r="I17" s="47">
        <f>'OP Claims by DMISID'!I17/'OP Visits by DMISID'!I17</f>
        <v>0.35638721084426106</v>
      </c>
      <c r="J17" s="47">
        <f>'OP Claims by DMISID'!J17/'OP Visits by DMISID'!J17</f>
        <v>0.29718453503105974</v>
      </c>
      <c r="K17" s="47">
        <f>'OP Claims by DMISID'!K17/'OP Visits by DMISID'!K17</f>
        <v>0.34135737863296028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7" t="str">
        <f>IF($E18="h",'OP Claims by DMISID'!F18/'OP Visits by DMISID'!F18," ")</f>
        <v xml:space="preserve"> </v>
      </c>
      <c r="G18" s="47" t="str">
        <f>IF($E18="h",'OP Claims by DMISID'!G18/'OP Visits by DMISID'!G18," ")</f>
        <v xml:space="preserve"> </v>
      </c>
      <c r="H18" s="47" t="str">
        <f>IF($E18="h",'OP Claims by DMISID'!H18/'OP Visits by DMISID'!H18," ")</f>
        <v xml:space="preserve"> </v>
      </c>
      <c r="I18" s="47">
        <f>'OP Claims by DMISID'!I18/'OP Visits by DMISID'!I18</f>
        <v>0.46016306310955157</v>
      </c>
      <c r="J18" s="47">
        <f>'OP Claims by DMISID'!J18/'OP Visits by DMISID'!J18</f>
        <v>0.41097975235289103</v>
      </c>
      <c r="K18" s="47">
        <f>'OP Claims by DMISID'!K18/'OP Visits by DMISID'!K18</f>
        <v>0.35050389143883459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7" t="str">
        <f>IF($E19="h",'OP Claims by DMISID'!F19/'OP Visits by DMISID'!F19," ")</f>
        <v xml:space="preserve"> </v>
      </c>
      <c r="G19" s="47" t="str">
        <f>IF($E19="h",'OP Claims by DMISID'!G19/'OP Visits by DMISID'!G19," ")</f>
        <v xml:space="preserve"> </v>
      </c>
      <c r="H19" s="47" t="str">
        <f>IF($E19="h",'OP Claims by DMISID'!H19/'OP Visits by DMISID'!H19," ")</f>
        <v xml:space="preserve"> </v>
      </c>
      <c r="I19" s="47">
        <f>'OP Claims by DMISID'!I19/'OP Visits by DMISID'!I19</f>
        <v>0.63480548131178138</v>
      </c>
      <c r="J19" s="47">
        <f>'OP Claims by DMISID'!J19/'OP Visits by DMISID'!J19</f>
        <v>0.68213147557993037</v>
      </c>
      <c r="K19" s="47">
        <f>'OP Claims by DMISID'!K19/'OP Visits by DMISID'!K19</f>
        <v>0.57176348717389525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7" t="str">
        <f>IF($E20="h",'OP Claims by DMISID'!F20/'OP Visits by DMISID'!F20," ")</f>
        <v xml:space="preserve"> </v>
      </c>
      <c r="G20" s="47" t="str">
        <f>IF($E20="h",'OP Claims by DMISID'!G20/'OP Visits by DMISID'!G20," ")</f>
        <v xml:space="preserve"> </v>
      </c>
      <c r="H20" s="47" t="str">
        <f>IF($E20="h",'OP Claims by DMISID'!H20/'OP Visits by DMISID'!H20," ")</f>
        <v xml:space="preserve"> </v>
      </c>
      <c r="I20" s="47">
        <f>'OP Claims by DMISID'!I20/'OP Visits by DMISID'!I20</f>
        <v>0.35489923558026409</v>
      </c>
      <c r="J20" s="47">
        <f>'OP Claims by DMISID'!J20/'OP Visits by DMISID'!J20</f>
        <v>0.32522842256286338</v>
      </c>
      <c r="K20" s="47">
        <f>'OP Claims by DMISID'!K20/'OP Visits by DMISID'!K20</f>
        <v>0.29608739111809224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7" t="str">
        <f>IF($E21="h",'OP Claims by DMISID'!F21/'OP Visits by DMISID'!F21," ")</f>
        <v xml:space="preserve"> </v>
      </c>
      <c r="G21" s="47" t="str">
        <f>IF($E21="h",'OP Claims by DMISID'!G21/'OP Visits by DMISID'!G21," ")</f>
        <v xml:space="preserve"> </v>
      </c>
      <c r="H21" s="47" t="str">
        <f>IF($E21="h",'OP Claims by DMISID'!H21/'OP Visits by DMISID'!H21," ")</f>
        <v xml:space="preserve"> </v>
      </c>
      <c r="I21" s="47">
        <f>'OP Claims by DMISID'!I21/'OP Visits by DMISID'!I21</f>
        <v>0.79154385964912277</v>
      </c>
      <c r="J21" s="47">
        <f>'OP Claims by DMISID'!J21/'OP Visits by DMISID'!J21</f>
        <v>0.74497807688385842</v>
      </c>
      <c r="K21" s="47">
        <f>'OP Claims by DMISID'!K21/'OP Visits by DMISID'!K21</f>
        <v>0.67463992707383769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7">
        <f>IF($E22="h",'OP Claims by DMISID'!F22/'OP Visits by DMISID'!F22," ")</f>
        <v>0.44133942793822289</v>
      </c>
      <c r="G22" s="47">
        <f>IF($E22="h",'OP Claims by DMISID'!G22/'OP Visits by DMISID'!G22," ")</f>
        <v>0.33907502050602562</v>
      </c>
      <c r="H22" s="47">
        <f>IF($E22="h",'OP Claims by DMISID'!H22/'OP Visits by DMISID'!H22," ")</f>
        <v>0.34798522030117124</v>
      </c>
      <c r="I22" s="47">
        <f>IF($E22="h",'OP Claims by DMISID'!I22/'OP Visits by DMISID'!I22," ")</f>
        <v>0.33395208139974564</v>
      </c>
      <c r="J22" s="47">
        <f>'OP Claims by DMISID'!J22/'OP Visits by DMISID'!J22</f>
        <v>0.27736121124729635</v>
      </c>
      <c r="K22" s="47">
        <f>'OP Claims by DMISID'!K22/'OP Visits by DMISID'!K22</f>
        <v>0.28381790359602144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7" t="str">
        <f>IF($E23="h",'OP Claims by DMISID'!F23/'OP Visits by DMISID'!F23," ")</f>
        <v xml:space="preserve"> </v>
      </c>
      <c r="G23" s="47" t="str">
        <f>IF($E23="h",'OP Claims by DMISID'!G23/'OP Visits by DMISID'!G23," ")</f>
        <v xml:space="preserve"> </v>
      </c>
      <c r="H23" s="47" t="str">
        <f>IF($E23="h",'OP Claims by DMISID'!H23/'OP Visits by DMISID'!H23," ")</f>
        <v xml:space="preserve"> </v>
      </c>
      <c r="I23" s="47" t="str">
        <f>IF($E23="h",'OP Claims by DMISID'!I23/'OP Visits by DMISID'!I23," ")</f>
        <v xml:space="preserve"> </v>
      </c>
      <c r="J23" s="47">
        <f>'OP Claims by DMISID'!J23/'OP Visits by DMISID'!J23</f>
        <v>0.39547040445422388</v>
      </c>
      <c r="K23" s="47">
        <f>'OP Claims by DMISID'!K23/'OP Visits by DMISID'!K23</f>
        <v>0.3655490578297596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7" t="str">
        <f>IF($E24="h",'OP Claims by DMISID'!F24/'OP Visits by DMISID'!F24," ")</f>
        <v xml:space="preserve"> </v>
      </c>
      <c r="G24" s="47" t="str">
        <f>IF($E24="h",'OP Claims by DMISID'!G24/'OP Visits by DMISID'!G24," ")</f>
        <v xml:space="preserve"> </v>
      </c>
      <c r="H24" s="47" t="str">
        <f>IF($E24="h",'OP Claims by DMISID'!H24/'OP Visits by DMISID'!H24," ")</f>
        <v xml:space="preserve"> </v>
      </c>
      <c r="I24" s="47">
        <f>'OP Claims by DMISID'!I24/'OP Visits by DMISID'!I24</f>
        <v>0.38782173849095453</v>
      </c>
      <c r="J24" s="47">
        <f>'OP Claims by DMISID'!J24/'OP Visits by DMISID'!J24</f>
        <v>0.38510788930956996</v>
      </c>
      <c r="K24" s="47">
        <f>'OP Claims by DMISID'!K24/'OP Visits by DMISID'!K24</f>
        <v>0.36629611948441654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7" t="str">
        <f>IF($E25="h",'OP Claims by DMISID'!F25/'OP Visits by DMISID'!F25," ")</f>
        <v xml:space="preserve"> </v>
      </c>
      <c r="G25" s="47" t="str">
        <f>IF($E25="h",'OP Claims by DMISID'!G25/'OP Visits by DMISID'!G25," ")</f>
        <v xml:space="preserve"> </v>
      </c>
      <c r="H25" s="47" t="str">
        <f>IF($E25="h",'OP Claims by DMISID'!H25/'OP Visits by DMISID'!H25," ")</f>
        <v xml:space="preserve"> </v>
      </c>
      <c r="I25" s="47">
        <f>'OP Claims by DMISID'!I25/'OP Visits by DMISID'!I25</f>
        <v>0.58600555183306213</v>
      </c>
      <c r="J25" s="47">
        <f>'OP Claims by DMISID'!J25/'OP Visits by DMISID'!J25</f>
        <v>0.53357005474182573</v>
      </c>
      <c r="K25" s="47">
        <f>'OP Claims by DMISID'!K25/'OP Visits by DMISID'!K25</f>
        <v>0.79937349397590363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7">
        <f>IF($E26="h",'OP Claims by DMISID'!F26/'OP Visits by DMISID'!F26," ")</f>
        <v>1.9743095696852921</v>
      </c>
      <c r="G26" s="47">
        <f>IF($E26="h",'OP Claims by DMISID'!G26/'OP Visits by DMISID'!G26," ")</f>
        <v>0.54584722391431961</v>
      </c>
      <c r="H26" s="47">
        <f>IF($E26="h",'OP Claims by DMISID'!H26/'OP Visits by DMISID'!H26," ")</f>
        <v>0.6027583005545919</v>
      </c>
      <c r="I26" s="47">
        <f>'OP Claims by DMISID'!I26/'OP Visits by DMISID'!I26</f>
        <v>0.70804814727401466</v>
      </c>
      <c r="J26" s="47">
        <f>'OP Claims by DMISID'!J26/'OP Visits by DMISID'!J26</f>
        <v>0.67884597282796277</v>
      </c>
      <c r="K26" s="47">
        <f>'OP Claims by DMISID'!K26/'OP Visits by DMISID'!K26</f>
        <v>0.63412037326986914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7">
        <f>IF($E27="h",'OP Claims by DMISID'!F27/'OP Visits by DMISID'!F27," ")</f>
        <v>0.33752565829847569</v>
      </c>
      <c r="G27" s="47">
        <f>IF($E27="h",'OP Claims by DMISID'!G27/'OP Visits by DMISID'!G27," ")</f>
        <v>0.33773601631061079</v>
      </c>
      <c r="H27" s="47">
        <f>IF($E27="h",'OP Claims by DMISID'!H27/'OP Visits by DMISID'!H27," ")</f>
        <v>0.3304893869332336</v>
      </c>
      <c r="I27" s="47">
        <f>'OP Claims by DMISID'!I27/'OP Visits by DMISID'!I27</f>
        <v>0.32033702541017589</v>
      </c>
      <c r="J27" s="47">
        <f>'OP Claims by DMISID'!J27/'OP Visits by DMISID'!J27</f>
        <v>0.32554659323885488</v>
      </c>
      <c r="K27" s="47">
        <f>'OP Claims by DMISID'!K27/'OP Visits by DMISID'!K27</f>
        <v>0.25410867540835075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7" t="str">
        <f>IF($E28="h",'OP Claims by DMISID'!F28/'OP Visits by DMISID'!F28," ")</f>
        <v xml:space="preserve"> </v>
      </c>
      <c r="G28" s="47" t="str">
        <f>IF($E28="h",'OP Claims by DMISID'!G28/'OP Visits by DMISID'!G28," ")</f>
        <v xml:space="preserve"> </v>
      </c>
      <c r="H28" s="47" t="str">
        <f>IF($E28="h",'OP Claims by DMISID'!H28/'OP Visits by DMISID'!H28," ")</f>
        <v xml:space="preserve"> </v>
      </c>
      <c r="I28" s="47">
        <f>'OP Claims by DMISID'!I28/'OP Visits by DMISID'!I28</f>
        <v>0.59600818833162739</v>
      </c>
      <c r="J28" s="47">
        <f>'OP Claims by DMISID'!J28/'OP Visits by DMISID'!J28</f>
        <v>0.46632653061224488</v>
      </c>
      <c r="K28" s="47">
        <f>'OP Claims by DMISID'!K28/'OP Visits by DMISID'!K28</f>
        <v>0.39345547173508377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7" t="str">
        <f>IF($E29="h",'OP Claims by DMISID'!F29/'OP Visits by DMISID'!F29," ")</f>
        <v xml:space="preserve"> </v>
      </c>
      <c r="G29" s="47" t="str">
        <f>IF($E29="h",'OP Claims by DMISID'!G29/'OP Visits by DMISID'!G29," ")</f>
        <v xml:space="preserve"> </v>
      </c>
      <c r="H29" s="47" t="str">
        <f>IF($E29="h",'OP Claims by DMISID'!H29/'OP Visits by DMISID'!H29," ")</f>
        <v xml:space="preserve"> </v>
      </c>
      <c r="I29" s="47">
        <f>'OP Claims by DMISID'!I29/'OP Visits by DMISID'!I29</f>
        <v>0.31672432488253216</v>
      </c>
      <c r="J29" s="47">
        <f>'OP Claims by DMISID'!J29/'OP Visits by DMISID'!J29</f>
        <v>0.25316798196166856</v>
      </c>
      <c r="K29" s="47">
        <f>'OP Claims by DMISID'!K29/'OP Visits by DMISID'!K29</f>
        <v>0.2691942126940543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7" t="str">
        <f>IF($E30="h",'OP Claims by DMISID'!F30/'OP Visits by DMISID'!F30," ")</f>
        <v xml:space="preserve"> </v>
      </c>
      <c r="G30" s="47" t="str">
        <f>IF($E30="h",'OP Claims by DMISID'!G30/'OP Visits by DMISID'!G30," ")</f>
        <v xml:space="preserve"> </v>
      </c>
      <c r="H30" s="47" t="str">
        <f>IF($E30="h",'OP Claims by DMISID'!H30/'OP Visits by DMISID'!H30," ")</f>
        <v xml:space="preserve"> </v>
      </c>
      <c r="I30" s="47">
        <f>'OP Claims by DMISID'!I30/'OP Visits by DMISID'!I30</f>
        <v>0.37066142763588739</v>
      </c>
      <c r="J30" s="47">
        <f>'OP Claims by DMISID'!J30/'OP Visits by DMISID'!J30</f>
        <v>0.2646751389118116</v>
      </c>
      <c r="K30" s="47">
        <f>'OP Claims by DMISID'!K30/'OP Visits by DMISID'!K30</f>
        <v>0.19658670101432943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7" t="str">
        <f>IF($E31="h",'OP Claims by DMISID'!F31/'OP Visits by DMISID'!F31," ")</f>
        <v xml:space="preserve"> </v>
      </c>
      <c r="G31" s="47" t="str">
        <f>IF($E31="h",'OP Claims by DMISID'!G31/'OP Visits by DMISID'!G31," ")</f>
        <v xml:space="preserve"> </v>
      </c>
      <c r="H31" s="47" t="str">
        <f>IF($E31="h",'OP Claims by DMISID'!H31/'OP Visits by DMISID'!H31," ")</f>
        <v xml:space="preserve"> </v>
      </c>
      <c r="I31" s="47">
        <f>'OP Claims by DMISID'!I31/'OP Visits by DMISID'!I31</f>
        <v>0.37833769998327665</v>
      </c>
      <c r="J31" s="47">
        <f>'OP Claims by DMISID'!J31/'OP Visits by DMISID'!J31</f>
        <v>0.29472648731876311</v>
      </c>
      <c r="K31" s="47">
        <f>'OP Claims by DMISID'!K31/'OP Visits by DMISID'!K31</f>
        <v>0.29996125087903097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7">
        <f>IF($E32="h",'OP Claims by DMISID'!F32/'OP Visits by DMISID'!F32," ")</f>
        <v>0.31405913334929375</v>
      </c>
      <c r="G32" s="47">
        <f>IF($E32="h",'OP Claims by DMISID'!G32/'OP Visits by DMISID'!G32," ")</f>
        <v>0.22227896333978217</v>
      </c>
      <c r="H32" s="47">
        <f>IF($E32="h",'OP Claims by DMISID'!H32/'OP Visits by DMISID'!H32," ")</f>
        <v>0.33217735659021197</v>
      </c>
      <c r="I32" s="47">
        <f>'OP Claims by DMISID'!I32/'OP Visits by DMISID'!I32</f>
        <v>0.27852408184485128</v>
      </c>
      <c r="J32" s="47">
        <f>'OP Claims by DMISID'!J32/'OP Visits by DMISID'!J32</f>
        <v>0.29082274772364808</v>
      </c>
      <c r="K32" s="47">
        <f>'OP Claims by DMISID'!K32/'OP Visits by DMISID'!K32</f>
        <v>0.32730802262413544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7" t="str">
        <f>IF($E33="h",'OP Claims by DMISID'!F33/'OP Visits by DMISID'!F33," ")</f>
        <v xml:space="preserve"> </v>
      </c>
      <c r="G33" s="47" t="str">
        <f>IF($E33="h",'OP Claims by DMISID'!G33/'OP Visits by DMISID'!G33," ")</f>
        <v xml:space="preserve"> </v>
      </c>
      <c r="H33" s="47" t="str">
        <f>IF($E33="h",'OP Claims by DMISID'!H33/'OP Visits by DMISID'!H33," ")</f>
        <v xml:space="preserve"> </v>
      </c>
      <c r="I33" s="47">
        <f>'OP Claims by DMISID'!I33/'OP Visits by DMISID'!I33</f>
        <v>0.92455266555985982</v>
      </c>
      <c r="J33" s="47">
        <f>'OP Claims by DMISID'!J33/'OP Visits by DMISID'!J33</f>
        <v>0.70182732282703275</v>
      </c>
      <c r="K33" s="47">
        <f>'OP Claims by DMISID'!K33/'OP Visits by DMISID'!K33</f>
        <v>0.54185596689307725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7" t="str">
        <f>IF($E34="h",'OP Claims by DMISID'!F34/'OP Visits by DMISID'!F34," ")</f>
        <v xml:space="preserve"> </v>
      </c>
      <c r="G34" s="47" t="str">
        <f>IF($E34="h",'OP Claims by DMISID'!G34/'OP Visits by DMISID'!G34," ")</f>
        <v xml:space="preserve"> </v>
      </c>
      <c r="H34" s="47" t="str">
        <f>IF($E34="h",'OP Claims by DMISID'!H34/'OP Visits by DMISID'!H34," ")</f>
        <v xml:space="preserve"> </v>
      </c>
      <c r="I34" s="47">
        <f>'OP Claims by DMISID'!I34/'OP Visits by DMISID'!I34</f>
        <v>0.19714035899809701</v>
      </c>
      <c r="J34" s="47">
        <f>'OP Claims by DMISID'!J34/'OP Visits by DMISID'!J34</f>
        <v>0.22275936645251573</v>
      </c>
      <c r="K34" s="47">
        <f>'OP Claims by DMISID'!K34/'OP Visits by DMISID'!K34</f>
        <v>0.16001709888857224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7" t="str">
        <f>IF($E35="h",'OP Claims by DMISID'!F35/'OP Visits by DMISID'!F35," ")</f>
        <v xml:space="preserve"> </v>
      </c>
      <c r="G35" s="47" t="str">
        <f>IF($E35="h",'OP Claims by DMISID'!G35/'OP Visits by DMISID'!G35," ")</f>
        <v xml:space="preserve"> </v>
      </c>
      <c r="H35" s="47" t="str">
        <f>IF($E35="h",'OP Claims by DMISID'!H35/'OP Visits by DMISID'!H35," ")</f>
        <v xml:space="preserve"> </v>
      </c>
      <c r="I35" s="47">
        <f>'OP Claims by DMISID'!I35/'OP Visits by DMISID'!I35</f>
        <v>0.21792155444163092</v>
      </c>
      <c r="J35" s="47">
        <f>'OP Claims by DMISID'!J35/'OP Visits by DMISID'!J35</f>
        <v>0.21434372462047854</v>
      </c>
      <c r="K35" s="47">
        <f>'OP Claims by DMISID'!K35/'OP Visits by DMISID'!K35</f>
        <v>0.16602593674714233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7" t="str">
        <f>IF($E36="h",'OP Claims by DMISID'!F36/'OP Visits by DMISID'!F36," ")</f>
        <v xml:space="preserve"> </v>
      </c>
      <c r="G36" s="47" t="str">
        <f>IF($E36="h",'OP Claims by DMISID'!G36/'OP Visits by DMISID'!G36," ")</f>
        <v xml:space="preserve"> </v>
      </c>
      <c r="H36" s="47" t="str">
        <f>IF($E36="h",'OP Claims by DMISID'!H36/'OP Visits by DMISID'!H36," ")</f>
        <v xml:space="preserve"> </v>
      </c>
      <c r="I36" s="47">
        <f>'OP Claims by DMISID'!I36/'OP Visits by DMISID'!I36</f>
        <v>1.0255631151330999</v>
      </c>
      <c r="J36" s="47">
        <f>'OP Claims by DMISID'!J36/'OP Visits by DMISID'!J36</f>
        <v>0.80286975717439291</v>
      </c>
      <c r="K36" s="47">
        <f>'OP Claims by DMISID'!K36/'OP Visits by DMISID'!K36</f>
        <v>0.87773387893325805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7" t="str">
        <f>IF($E37="h",'OP Claims by DMISID'!F37/'OP Visits by DMISID'!F37," ")</f>
        <v xml:space="preserve"> </v>
      </c>
      <c r="G37" s="47" t="str">
        <f>IF($E37="h",'OP Claims by DMISID'!G37/'OP Visits by DMISID'!G37," ")</f>
        <v xml:space="preserve"> </v>
      </c>
      <c r="H37" s="47" t="str">
        <f>IF($E37="h",'OP Claims by DMISID'!H37/'OP Visits by DMISID'!H37," ")</f>
        <v xml:space="preserve"> </v>
      </c>
      <c r="I37" s="47">
        <f>'OP Claims by DMISID'!I37/'OP Visits by DMISID'!I37</f>
        <v>0.33267731435924608</v>
      </c>
      <c r="J37" s="47">
        <f>'OP Claims by DMISID'!J37/'OP Visits by DMISID'!J37</f>
        <v>0.27916037210781586</v>
      </c>
      <c r="K37" s="47">
        <f>'OP Claims by DMISID'!K37/'OP Visits by DMISID'!K37</f>
        <v>0.2689795197740113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7" t="str">
        <f>IF($E38="h",'OP Claims by DMISID'!F38/'OP Visits by DMISID'!F38," ")</f>
        <v xml:space="preserve"> </v>
      </c>
      <c r="G38" s="47" t="str">
        <f>IF($E38="h",'OP Claims by DMISID'!G38/'OP Visits by DMISID'!G38," ")</f>
        <v xml:space="preserve"> </v>
      </c>
      <c r="H38" s="47" t="str">
        <f>IF($E38="h",'OP Claims by DMISID'!H38/'OP Visits by DMISID'!H38," ")</f>
        <v xml:space="preserve"> </v>
      </c>
      <c r="I38" s="47">
        <f>'OP Claims by DMISID'!I38/'OP Visits by DMISID'!I38</f>
        <v>8.3567709891688116E-2</v>
      </c>
      <c r="J38" s="47">
        <f>'OP Claims by DMISID'!J38/'OP Visits by DMISID'!J38</f>
        <v>0.10296284170895401</v>
      </c>
      <c r="K38" s="47">
        <f>'OP Claims by DMISID'!K38/'OP Visits by DMISID'!K38</f>
        <v>0.14748680511024514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7">
        <f>IF($E39="h",'OP Claims by DMISID'!F39/'OP Visits by DMISID'!F39," ")</f>
        <v>0.58836888704520784</v>
      </c>
      <c r="G39" s="47">
        <f>IF($E39="h",'OP Claims by DMISID'!G39/'OP Visits by DMISID'!G39," ")</f>
        <v>0.56218078515518755</v>
      </c>
      <c r="H39" s="47">
        <f>IF($E39="h",'OP Claims by DMISID'!H39/'OP Visits by DMISID'!H39," ")</f>
        <v>0.51465464875294786</v>
      </c>
      <c r="I39" s="47">
        <f>'OP Claims by DMISID'!I39/'OP Visits by DMISID'!I39</f>
        <v>0.42612040278317992</v>
      </c>
      <c r="J39" s="47">
        <f>'OP Claims by DMISID'!J39/'OP Visits by DMISID'!J39</f>
        <v>0.37778474761140163</v>
      </c>
      <c r="K39" s="47">
        <f>'OP Claims by DMISID'!K39/'OP Visits by DMISID'!K39</f>
        <v>0.31484507436081161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7" t="str">
        <f>IF($E40="h",'OP Claims by DMISID'!F40/'OP Visits by DMISID'!F40," ")</f>
        <v xml:space="preserve"> </v>
      </c>
      <c r="G40" s="47" t="str">
        <f>IF($E40="h",'OP Claims by DMISID'!G40/'OP Visits by DMISID'!G40," ")</f>
        <v xml:space="preserve"> </v>
      </c>
      <c r="H40" s="47" t="str">
        <f>IF($E40="h",'OP Claims by DMISID'!H40/'OP Visits by DMISID'!H40," ")</f>
        <v xml:space="preserve"> </v>
      </c>
      <c r="I40" s="47">
        <f>'OP Claims by DMISID'!I40/'OP Visits by DMISID'!I40</f>
        <v>0.45239649476786736</v>
      </c>
      <c r="J40" s="47">
        <f>'OP Claims by DMISID'!J40/'OP Visits by DMISID'!J40</f>
        <v>0.45154832911185555</v>
      </c>
      <c r="K40" s="47">
        <f>'OP Claims by DMISID'!K40/'OP Visits by DMISID'!K40</f>
        <v>0.48468897683175166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7" t="str">
        <f>IF($E41="h",'OP Claims by DMISID'!F41/'OP Visits by DMISID'!F41," ")</f>
        <v xml:space="preserve"> </v>
      </c>
      <c r="G41" s="47" t="str">
        <f>IF($E41="h",'OP Claims by DMISID'!G41/'OP Visits by DMISID'!G41," ")</f>
        <v xml:space="preserve"> </v>
      </c>
      <c r="H41" s="47" t="str">
        <f>IF($E41="h",'OP Claims by DMISID'!H41/'OP Visits by DMISID'!H41," ")</f>
        <v xml:space="preserve"> </v>
      </c>
      <c r="I41" s="47">
        <f>'OP Claims by DMISID'!I41/'OP Visits by DMISID'!I41</f>
        <v>0.32730640324572235</v>
      </c>
      <c r="J41" s="47">
        <f>'OP Claims by DMISID'!J41/'OP Visits by DMISID'!J41</f>
        <v>0.26413223140495867</v>
      </c>
      <c r="K41" s="47">
        <f>'OP Claims by DMISID'!K41/'OP Visits by DMISID'!K41</f>
        <v>0.26256390469759816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7" t="str">
        <f>IF($E42="h",'OP Claims by DMISID'!F42/'OP Visits by DMISID'!F42," ")</f>
        <v xml:space="preserve"> </v>
      </c>
      <c r="G42" s="47" t="str">
        <f>IF($E42="h",'OP Claims by DMISID'!G42/'OP Visits by DMISID'!G42," ")</f>
        <v xml:space="preserve"> </v>
      </c>
      <c r="H42" s="47" t="str">
        <f>IF($E42="h",'OP Claims by DMISID'!H42/'OP Visits by DMISID'!H42," ")</f>
        <v xml:space="preserve"> </v>
      </c>
      <c r="I42" s="47">
        <f>'OP Claims by DMISID'!I42/'OP Visits by DMISID'!I42</f>
        <v>0.73007963010531729</v>
      </c>
      <c r="J42" s="47">
        <f>'OP Claims by DMISID'!J42/'OP Visits by DMISID'!J42</f>
        <v>0.58072575360419398</v>
      </c>
      <c r="K42" s="47">
        <f>'OP Claims by DMISID'!K42/'OP Visits by DMISID'!K42</f>
        <v>0.50734177215189868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7" t="str">
        <f>IF($E43="h",'OP Claims by DMISID'!F43/'OP Visits by DMISID'!F43," ")</f>
        <v xml:space="preserve"> </v>
      </c>
      <c r="G43" s="47" t="str">
        <f>IF($E43="h",'OP Claims by DMISID'!G43/'OP Visits by DMISID'!G43," ")</f>
        <v xml:space="preserve"> </v>
      </c>
      <c r="H43" s="47" t="str">
        <f>IF($E43="h",'OP Claims by DMISID'!H43/'OP Visits by DMISID'!H43," ")</f>
        <v xml:space="preserve"> </v>
      </c>
      <c r="I43" s="47">
        <f>'OP Claims by DMISID'!I43/'OP Visits by DMISID'!I43</f>
        <v>0.25252077562326869</v>
      </c>
      <c r="J43" s="47">
        <f>'OP Claims by DMISID'!J43/'OP Visits by DMISID'!J43</f>
        <v>0.22418261209130605</v>
      </c>
      <c r="K43" s="47">
        <f>'OP Claims by DMISID'!K43/'OP Visits by DMISID'!K43</f>
        <v>0.21582832148715145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7" t="str">
        <f>IF($E44="h",'OP Claims by DMISID'!F44/'OP Visits by DMISID'!F44," ")</f>
        <v xml:space="preserve"> </v>
      </c>
      <c r="G44" s="47" t="str">
        <f>IF($E44="h",'OP Claims by DMISID'!G44/'OP Visits by DMISID'!G44," ")</f>
        <v xml:space="preserve"> </v>
      </c>
      <c r="H44" s="47" t="str">
        <f>IF($E44="h",'OP Claims by DMISID'!H44/'OP Visits by DMISID'!H44," ")</f>
        <v xml:space="preserve"> </v>
      </c>
      <c r="I44" s="47">
        <f>'OP Claims by DMISID'!I44/'OP Visits by DMISID'!I44</f>
        <v>0.79176501442433778</v>
      </c>
      <c r="J44" s="47">
        <f>'OP Claims by DMISID'!J44/'OP Visits by DMISID'!J44</f>
        <v>0.59380614252716224</v>
      </c>
      <c r="K44" s="47">
        <f>'OP Claims by DMISID'!K44/'OP Visits by DMISID'!K44</f>
        <v>0.40369111866213603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7" t="str">
        <f>IF($E45="h",'OP Claims by DMISID'!F45/'OP Visits by DMISID'!F45," ")</f>
        <v xml:space="preserve"> </v>
      </c>
      <c r="G45" s="47" t="str">
        <f>IF($E45="h",'OP Claims by DMISID'!G45/'OP Visits by DMISID'!G45," ")</f>
        <v xml:space="preserve"> </v>
      </c>
      <c r="H45" s="47" t="str">
        <f>IF($E45="h",'OP Claims by DMISID'!H45/'OP Visits by DMISID'!H45," ")</f>
        <v xml:space="preserve"> </v>
      </c>
      <c r="I45" s="47">
        <f>'OP Claims by DMISID'!I45/'OP Visits by DMISID'!I45</f>
        <v>0.45335454019664545</v>
      </c>
      <c r="J45" s="47">
        <f>'OP Claims by DMISID'!J45/'OP Visits by DMISID'!J45</f>
        <v>0.4065703189660661</v>
      </c>
      <c r="K45" s="47">
        <f>'OP Claims by DMISID'!K45/'OP Visits by DMISID'!K45</f>
        <v>0.37031609796943687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7" t="str">
        <f>IF($E46="h",'OP Claims by DMISID'!F46/'OP Visits by DMISID'!F46," ")</f>
        <v xml:space="preserve"> </v>
      </c>
      <c r="G46" s="47" t="str">
        <f>IF($E46="h",'OP Claims by DMISID'!G46/'OP Visits by DMISID'!G46," ")</f>
        <v xml:space="preserve"> </v>
      </c>
      <c r="H46" s="47" t="str">
        <f>IF($E46="h",'OP Claims by DMISID'!H46/'OP Visits by DMISID'!H46," ")</f>
        <v xml:space="preserve"> </v>
      </c>
      <c r="I46" s="47">
        <f>'OP Claims by DMISID'!I46/'OP Visits by DMISID'!I46</f>
        <v>0.28752034046814368</v>
      </c>
      <c r="J46" s="47">
        <f>'OP Claims by DMISID'!J46/'OP Visits by DMISID'!J46</f>
        <v>0.25553967119370979</v>
      </c>
      <c r="K46" s="47">
        <f>'OP Claims by DMISID'!K46/'OP Visits by DMISID'!K46</f>
        <v>0.18682661335110518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7">
        <f>IF($E47="h",'OP Claims by DMISID'!F47/'OP Visits by DMISID'!F47," ")</f>
        <v>0.16619758934064027</v>
      </c>
      <c r="G47" s="47">
        <f>IF($E47="h",'OP Claims by DMISID'!G47/'OP Visits by DMISID'!G47," ")</f>
        <v>0.17736020942676334</v>
      </c>
      <c r="H47" s="47">
        <f>IF($E47="h",'OP Claims by DMISID'!H47/'OP Visits by DMISID'!H47," ")</f>
        <v>0.25167923235092526</v>
      </c>
      <c r="I47" s="47">
        <f>IF($E47="h",'OP Claims by DMISID'!I47/'OP Visits by DMISID'!I47," ")</f>
        <v>0.29047751127720761</v>
      </c>
      <c r="J47" s="47">
        <f>'OP Claims by DMISID'!J47/'OP Visits by DMISID'!J47</f>
        <v>0.26796728345400911</v>
      </c>
      <c r="K47" s="47">
        <f>'OP Claims by DMISID'!K47/'OP Visits by DMISID'!K47</f>
        <v>0.25802989869126597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7" t="str">
        <f>IF($E48="h",'OP Claims by DMISID'!F48/'OP Visits by DMISID'!F48," ")</f>
        <v xml:space="preserve"> </v>
      </c>
      <c r="G48" s="47" t="str">
        <f>IF($E48="h",'OP Claims by DMISID'!G48/'OP Visits by DMISID'!G48," ")</f>
        <v xml:space="preserve"> </v>
      </c>
      <c r="H48" s="47" t="str">
        <f>IF($E48="h",'OP Claims by DMISID'!H48/'OP Visits by DMISID'!H48," ")</f>
        <v xml:space="preserve"> </v>
      </c>
      <c r="I48" s="47">
        <f>'OP Claims by DMISID'!I48/'OP Visits by DMISID'!I48</f>
        <v>0.76213966394327115</v>
      </c>
      <c r="J48" s="47">
        <f>'OP Claims by DMISID'!J48/'OP Visits by DMISID'!J48</f>
        <v>0.68374870793614329</v>
      </c>
      <c r="K48" s="47">
        <f>'OP Claims by DMISID'!K48/'OP Visits by DMISID'!K48</f>
        <v>0.63280088714814897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7">
        <f>IF($E49="h",'OP Claims by DMISID'!F49/'OP Visits by DMISID'!F49," ")</f>
        <v>0.24833377233942355</v>
      </c>
      <c r="G49" s="47">
        <f>IF($E49="h",'OP Claims by DMISID'!G49/'OP Visits by DMISID'!G49," ")</f>
        <v>0.21098721508735394</v>
      </c>
      <c r="H49" s="47">
        <f>IF($E49="h",'OP Claims by DMISID'!H49/'OP Visits by DMISID'!H49," ")</f>
        <v>0.22396163111431336</v>
      </c>
      <c r="I49" s="47">
        <f>IF($E49="h",'OP Claims by DMISID'!I49/'OP Visits by DMISID'!I49," ")</f>
        <v>0.1935049626493503</v>
      </c>
      <c r="J49" s="47">
        <f>'OP Claims by DMISID'!J49/'OP Visits by DMISID'!J49</f>
        <v>0.18214235724616912</v>
      </c>
      <c r="K49" s="47">
        <f>'OP Claims by DMISID'!K49/'OP Visits by DMISID'!K49</f>
        <v>0.16115477080345059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7" t="str">
        <f>IF($E50="h",'OP Claims by DMISID'!F50/'OP Visits by DMISID'!F50," ")</f>
        <v xml:space="preserve"> </v>
      </c>
      <c r="G50" s="47" t="str">
        <f>IF($E50="h",'OP Claims by DMISID'!G50/'OP Visits by DMISID'!G50," ")</f>
        <v xml:space="preserve"> </v>
      </c>
      <c r="H50" s="47" t="str">
        <f>IF($E50="h",'OP Claims by DMISID'!H50/'OP Visits by DMISID'!H50," ")</f>
        <v xml:space="preserve"> </v>
      </c>
      <c r="I50" s="47">
        <f>'OP Claims by DMISID'!I50/'OP Visits by DMISID'!I50</f>
        <v>0.65384130717856093</v>
      </c>
      <c r="J50" s="47">
        <f>'OP Claims by DMISID'!J50/'OP Visits by DMISID'!J50</f>
        <v>0.6736585822642569</v>
      </c>
      <c r="K50" s="47">
        <f>'OP Claims by DMISID'!K50/'OP Visits by DMISID'!K50</f>
        <v>0.58128078817733986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7" t="str">
        <f>IF($E51="h",'OP Claims by DMISID'!F51/'OP Visits by DMISID'!F51," ")</f>
        <v xml:space="preserve"> </v>
      </c>
      <c r="G51" s="47" t="str">
        <f>IF($E51="h",'OP Claims by DMISID'!G51/'OP Visits by DMISID'!G51," ")</f>
        <v xml:space="preserve"> </v>
      </c>
      <c r="H51" s="47" t="str">
        <f>IF($E51="h",'OP Claims by DMISID'!H51/'OP Visits by DMISID'!H51," ")</f>
        <v xml:space="preserve"> </v>
      </c>
      <c r="I51" s="47">
        <f>'OP Claims by DMISID'!I51/'OP Visits by DMISID'!I51</f>
        <v>0.60196542572268852</v>
      </c>
      <c r="J51" s="47">
        <f>'OP Claims by DMISID'!J51/'OP Visits by DMISID'!J51</f>
        <v>0.50444989036501997</v>
      </c>
      <c r="K51" s="47">
        <f>'OP Claims by DMISID'!K51/'OP Visits by DMISID'!K51</f>
        <v>0.4698905109489051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7" t="str">
        <f>IF($E52="h",'OP Claims by DMISID'!F52/'OP Visits by DMISID'!F52," ")</f>
        <v xml:space="preserve"> </v>
      </c>
      <c r="G52" s="47" t="str">
        <f>IF($E52="h",'OP Claims by DMISID'!G52/'OP Visits by DMISID'!G52," ")</f>
        <v xml:space="preserve"> </v>
      </c>
      <c r="H52" s="47" t="str">
        <f>IF($E52="h",'OP Claims by DMISID'!H52/'OP Visits by DMISID'!H52," ")</f>
        <v xml:space="preserve"> </v>
      </c>
      <c r="I52" s="47">
        <f>'OP Claims by DMISID'!I52/'OP Visits by DMISID'!I52</f>
        <v>0.19734042553191489</v>
      </c>
      <c r="J52" s="47">
        <f>'OP Claims by DMISID'!J52/'OP Visits by DMISID'!J52</f>
        <v>0.15230133563947343</v>
      </c>
      <c r="K52" s="47">
        <f>'OP Claims by DMISID'!K52/'OP Visits by DMISID'!K52</f>
        <v>0.16391085549964055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7" t="str">
        <f>IF($E53="h",'OP Claims by DMISID'!F53/'OP Visits by DMISID'!F53," ")</f>
        <v xml:space="preserve"> </v>
      </c>
      <c r="G53" s="47" t="str">
        <f>IF($E53="h",'OP Claims by DMISID'!G53/'OP Visits by DMISID'!G53," ")</f>
        <v xml:space="preserve"> </v>
      </c>
      <c r="H53" s="47" t="str">
        <f>IF($E53="h",'OP Claims by DMISID'!H53/'OP Visits by DMISID'!H53," ")</f>
        <v xml:space="preserve"> </v>
      </c>
      <c r="I53" s="47">
        <f>'OP Claims by DMISID'!I53/'OP Visits by DMISID'!I53</f>
        <v>0.58792734195288332</v>
      </c>
      <c r="J53" s="47">
        <f>'OP Claims by DMISID'!J53/'OP Visits by DMISID'!J53</f>
        <v>0.61949265687583444</v>
      </c>
      <c r="K53" s="47">
        <f>'OP Claims by DMISID'!K53/'OP Visits by DMISID'!K53</f>
        <v>0.54342571704801801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7" t="str">
        <f>IF($E54="h",'OP Claims by DMISID'!F54/'OP Visits by DMISID'!F54," ")</f>
        <v xml:space="preserve"> </v>
      </c>
      <c r="G54" s="47" t="str">
        <f>IF($E54="h",'OP Claims by DMISID'!G54/'OP Visits by DMISID'!G54," ")</f>
        <v xml:space="preserve"> </v>
      </c>
      <c r="H54" s="47" t="str">
        <f>IF($E54="h",'OP Claims by DMISID'!H54/'OP Visits by DMISID'!H54," ")</f>
        <v xml:space="preserve"> </v>
      </c>
      <c r="I54" s="47"/>
      <c r="J54" s="47"/>
      <c r="K54" s="47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7" t="str">
        <f>IF($E55="h",'OP Claims by DMISID'!F55/'OP Visits by DMISID'!F55," ")</f>
        <v xml:space="preserve"> </v>
      </c>
      <c r="G55" s="47" t="str">
        <f>IF($E55="h",'OP Claims by DMISID'!G55/'OP Visits by DMISID'!G55," ")</f>
        <v xml:space="preserve"> </v>
      </c>
      <c r="H55" s="47" t="str">
        <f>IF($E55="h",'OP Claims by DMISID'!H55/'OP Visits by DMISID'!H55," ")</f>
        <v xml:space="preserve"> </v>
      </c>
      <c r="I55" s="47">
        <f>'OP Claims by DMISID'!I55/'OP Visits by DMISID'!I55</f>
        <v>0.35256312829754433</v>
      </c>
      <c r="J55" s="47">
        <f>'OP Claims by DMISID'!J55/'OP Visits by DMISID'!J55</f>
        <v>0.28337299454978121</v>
      </c>
      <c r="K55" s="47">
        <f>'OP Claims by DMISID'!K55/'OP Visits by DMISID'!K55</f>
        <v>0.23687128854546755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7" t="str">
        <f>IF($E56="h",'OP Claims by DMISID'!F56/'OP Visits by DMISID'!F56," ")</f>
        <v xml:space="preserve"> </v>
      </c>
      <c r="G56" s="47" t="str">
        <f>IF($E56="h",'OP Claims by DMISID'!G56/'OP Visits by DMISID'!G56," ")</f>
        <v xml:space="preserve"> </v>
      </c>
      <c r="H56" s="47" t="str">
        <f>IF($E56="h",'OP Claims by DMISID'!H56/'OP Visits by DMISID'!H56," ")</f>
        <v xml:space="preserve"> </v>
      </c>
      <c r="I56" s="47">
        <f>'OP Claims by DMISID'!I56/'OP Visits by DMISID'!I56</f>
        <v>0.28671234111601912</v>
      </c>
      <c r="J56" s="47">
        <f>'OP Claims by DMISID'!J56/'OP Visits by DMISID'!J56</f>
        <v>0.27944946700850087</v>
      </c>
      <c r="K56" s="47">
        <f>'OP Claims by DMISID'!K56/'OP Visits by DMISID'!K56</f>
        <v>0.24054054054054055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7" t="str">
        <f>IF($E57="h",'OP Claims by DMISID'!F57/'OP Visits by DMISID'!F57," ")</f>
        <v xml:space="preserve"> </v>
      </c>
      <c r="G57" s="47" t="str">
        <f>IF($E57="h",'OP Claims by DMISID'!G57/'OP Visits by DMISID'!G57," ")</f>
        <v xml:space="preserve"> </v>
      </c>
      <c r="H57" s="47" t="str">
        <f>IF($E57="h",'OP Claims by DMISID'!H57/'OP Visits by DMISID'!H57," ")</f>
        <v xml:space="preserve"> </v>
      </c>
      <c r="I57" s="47">
        <f>'OP Claims by DMISID'!I57/'OP Visits by DMISID'!I57</f>
        <v>0.6961796125294224</v>
      </c>
      <c r="J57" s="47">
        <f>'OP Claims by DMISID'!J57/'OP Visits by DMISID'!J57</f>
        <v>0.83986162258676489</v>
      </c>
      <c r="K57" s="47">
        <f>'OP Claims by DMISID'!K57/'OP Visits by DMISID'!K57</f>
        <v>1.0295006475751907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7" t="str">
        <f>IF($E58="h",'OP Claims by DMISID'!F58/'OP Visits by DMISID'!F58," ")</f>
        <v xml:space="preserve"> </v>
      </c>
      <c r="G58" s="47" t="str">
        <f>IF($E58="h",'OP Claims by DMISID'!G58/'OP Visits by DMISID'!G58," ")</f>
        <v xml:space="preserve"> </v>
      </c>
      <c r="H58" s="47" t="str">
        <f>IF($E58="h",'OP Claims by DMISID'!H58/'OP Visits by DMISID'!H58," ")</f>
        <v xml:space="preserve"> </v>
      </c>
      <c r="I58" s="47">
        <f>'OP Claims by DMISID'!I58/'OP Visits by DMISID'!I58</f>
        <v>0.58664912857612628</v>
      </c>
      <c r="J58" s="47">
        <f>'OP Claims by DMISID'!J58/'OP Visits by DMISID'!J58</f>
        <v>0.52131023144049571</v>
      </c>
      <c r="K58" s="47">
        <f>'OP Claims by DMISID'!K58/'OP Visits by DMISID'!K58</f>
        <v>0.57064693869687511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7" t="str">
        <f>IF($E59="h",'OP Claims by DMISID'!F59/'OP Visits by DMISID'!F59," ")</f>
        <v xml:space="preserve"> </v>
      </c>
      <c r="G59" s="47" t="str">
        <f>IF($E59="h",'OP Claims by DMISID'!G59/'OP Visits by DMISID'!G59," ")</f>
        <v xml:space="preserve"> </v>
      </c>
      <c r="H59" s="47" t="str">
        <f>IF($E59="h",'OP Claims by DMISID'!H59/'OP Visits by DMISID'!H59," ")</f>
        <v xml:space="preserve"> </v>
      </c>
      <c r="I59" s="47">
        <f>'OP Claims by DMISID'!I59/'OP Visits by DMISID'!I59</f>
        <v>0</v>
      </c>
      <c r="J59" s="47" t="e">
        <f>'OP Claims by DMISID'!J59/'OP Visits by DMISID'!J59</f>
        <v>#VALUE!</v>
      </c>
      <c r="K59" s="47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7" t="str">
        <f>IF($E60="h",'OP Claims by DMISID'!F60/'OP Visits by DMISID'!F60," ")</f>
        <v xml:space="preserve"> </v>
      </c>
      <c r="G60" s="47" t="str">
        <f>IF($E60="h",'OP Claims by DMISID'!G60/'OP Visits by DMISID'!G60," ")</f>
        <v xml:space="preserve"> </v>
      </c>
      <c r="H60" s="47" t="str">
        <f>IF($E60="h",'OP Claims by DMISID'!H60/'OP Visits by DMISID'!H60," ")</f>
        <v xml:space="preserve"> </v>
      </c>
      <c r="I60" s="47">
        <f>'OP Claims by DMISID'!I60/'OP Visits by DMISID'!I60</f>
        <v>0.40709934395501407</v>
      </c>
      <c r="J60" s="47">
        <f>'OP Claims by DMISID'!J60/'OP Visits by DMISID'!J60</f>
        <v>0.36776759884281579</v>
      </c>
      <c r="K60" s="47">
        <f>'OP Claims by DMISID'!K60/'OP Visits by DMISID'!K60</f>
        <v>0.3728206352997373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7" t="str">
        <f>IF($E61="h",'OP Claims by DMISID'!F61/'OP Visits by DMISID'!F61," ")</f>
        <v xml:space="preserve"> </v>
      </c>
      <c r="G61" s="47" t="str">
        <f>IF($E61="h",'OP Claims by DMISID'!G61/'OP Visits by DMISID'!G61," ")</f>
        <v xml:space="preserve"> </v>
      </c>
      <c r="H61" s="47" t="str">
        <f>IF($E61="h",'OP Claims by DMISID'!H61/'OP Visits by DMISID'!H61," ")</f>
        <v xml:space="preserve"> </v>
      </c>
      <c r="I61" s="47">
        <f>'OP Claims by DMISID'!I61/'OP Visits by DMISID'!I61</f>
        <v>0.5232582882921224</v>
      </c>
      <c r="J61" s="47">
        <f>'OP Claims by DMISID'!J61/'OP Visits by DMISID'!J61</f>
        <v>0.49917002608489447</v>
      </c>
      <c r="K61" s="47">
        <f>'OP Claims by DMISID'!K61/'OP Visits by DMISID'!K61</f>
        <v>0.45333962709464243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7" t="str">
        <f>IF($E62="h",'OP Claims by DMISID'!F62/'OP Visits by DMISID'!F62," ")</f>
        <v xml:space="preserve"> </v>
      </c>
      <c r="G62" s="47" t="str">
        <f>IF($E62="h",'OP Claims by DMISID'!G62/'OP Visits by DMISID'!G62," ")</f>
        <v xml:space="preserve"> </v>
      </c>
      <c r="H62" s="47" t="str">
        <f>IF($E62="h",'OP Claims by DMISID'!H62/'OP Visits by DMISID'!H62," ")</f>
        <v xml:space="preserve"> </v>
      </c>
      <c r="I62" s="47" t="e">
        <f>'OP Claims by DMISID'!I62/'OP Visits by DMISID'!I62</f>
        <v>#VALUE!</v>
      </c>
      <c r="J62" s="47" t="e">
        <f>'OP Claims by DMISID'!J62/'OP Visits by DMISID'!J62</f>
        <v>#VALUE!</v>
      </c>
      <c r="K62" s="47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7" t="str">
        <f>IF($E63="h",'OP Claims by DMISID'!F63/'OP Visits by DMISID'!F63," ")</f>
        <v xml:space="preserve"> </v>
      </c>
      <c r="G63" s="47" t="str">
        <f>IF($E63="h",'OP Claims by DMISID'!G63/'OP Visits by DMISID'!G63," ")</f>
        <v xml:space="preserve"> </v>
      </c>
      <c r="H63" s="47" t="str">
        <f>IF($E63="h",'OP Claims by DMISID'!H63/'OP Visits by DMISID'!H63," ")</f>
        <v xml:space="preserve"> </v>
      </c>
      <c r="I63" s="47">
        <f>'OP Claims by DMISID'!I63/'OP Visits by DMISID'!I63</f>
        <v>0.61661080683397362</v>
      </c>
      <c r="J63" s="47">
        <f>'OP Claims by DMISID'!J63/'OP Visits by DMISID'!J63</f>
        <v>0.46112672286899503</v>
      </c>
      <c r="K63" s="47">
        <f>'OP Claims by DMISID'!K63/'OP Visits by DMISID'!K63</f>
        <v>0.36406198483349816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7" t="str">
        <f>IF($E64="h",'OP Claims by DMISID'!F64/'OP Visits by DMISID'!F64," ")</f>
        <v xml:space="preserve"> </v>
      </c>
      <c r="G64" s="47" t="str">
        <f>IF($E64="h",'OP Claims by DMISID'!G64/'OP Visits by DMISID'!G64," ")</f>
        <v xml:space="preserve"> </v>
      </c>
      <c r="H64" s="47" t="str">
        <f>IF($E64="h",'OP Claims by DMISID'!H64/'OP Visits by DMISID'!H64," ")</f>
        <v xml:space="preserve"> </v>
      </c>
      <c r="I64" s="47"/>
      <c r="J64" s="47"/>
      <c r="K64" s="47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7" t="str">
        <f>IF($E65="h",'OP Claims by DMISID'!F65/'OP Visits by DMISID'!F65," ")</f>
        <v xml:space="preserve"> </v>
      </c>
      <c r="G65" s="47" t="str">
        <f>IF($E65="h",'OP Claims by DMISID'!G65/'OP Visits by DMISID'!G65," ")</f>
        <v xml:space="preserve"> </v>
      </c>
      <c r="H65" s="47" t="str">
        <f>IF($E65="h",'OP Claims by DMISID'!H65/'OP Visits by DMISID'!H65," ")</f>
        <v xml:space="preserve"> </v>
      </c>
      <c r="I65" s="47">
        <f>'OP Claims by DMISID'!I65/'OP Visits by DMISID'!I65</f>
        <v>0.23322510822510822</v>
      </c>
      <c r="J65" s="47">
        <f>'OP Claims by DMISID'!J65/'OP Visits by DMISID'!J65</f>
        <v>0.18865739125580877</v>
      </c>
      <c r="K65" s="47">
        <f>'OP Claims by DMISID'!K65/'OP Visits by DMISID'!K65</f>
        <v>0.1772880344430709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7" t="str">
        <f>IF($E66="h",'OP Claims by DMISID'!F66/'OP Visits by DMISID'!F66," ")</f>
        <v xml:space="preserve"> </v>
      </c>
      <c r="G66" s="47" t="str">
        <f>IF($E66="h",'OP Claims by DMISID'!G66/'OP Visits by DMISID'!G66," ")</f>
        <v xml:space="preserve"> </v>
      </c>
      <c r="H66" s="47" t="str">
        <f>IF($E66="h",'OP Claims by DMISID'!H66/'OP Visits by DMISID'!H66," ")</f>
        <v xml:space="preserve"> </v>
      </c>
      <c r="I66" s="47" t="e">
        <f>'OP Claims by DMISID'!I66/'OP Visits by DMISID'!I66</f>
        <v>#VALUE!</v>
      </c>
      <c r="J66" s="47" t="e">
        <f>'OP Claims by DMISID'!J66/'OP Visits by DMISID'!J66</f>
        <v>#VALUE!</v>
      </c>
      <c r="K66" s="47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7" t="str">
        <f>IF($E67="h",'OP Claims by DMISID'!F67/'OP Visits by DMISID'!F67," ")</f>
        <v xml:space="preserve"> </v>
      </c>
      <c r="G67" s="47" t="str">
        <f>IF($E67="h",'OP Claims by DMISID'!G67/'OP Visits by DMISID'!G67," ")</f>
        <v xml:space="preserve"> </v>
      </c>
      <c r="H67" s="47" t="str">
        <f>IF($E67="h",'OP Claims by DMISID'!H67/'OP Visits by DMISID'!H67," ")</f>
        <v xml:space="preserve"> </v>
      </c>
      <c r="I67" s="47">
        <f>'OP Claims by DMISID'!I67/'OP Visits by DMISID'!I67</f>
        <v>0.10430281462309932</v>
      </c>
      <c r="J67" s="47">
        <f>'OP Claims by DMISID'!J67/'OP Visits by DMISID'!J67</f>
        <v>0.27651060424169666</v>
      </c>
      <c r="K67" s="47">
        <f>'OP Claims by DMISID'!K67/'OP Visits by DMISID'!K67</f>
        <v>0.25216025137470544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7" t="str">
        <f>IF($E68="h",'OP Claims by DMISID'!F68/'OP Visits by DMISID'!F68," ")</f>
        <v xml:space="preserve"> </v>
      </c>
      <c r="G68" s="47" t="str">
        <f>IF($E68="h",'OP Claims by DMISID'!G68/'OP Visits by DMISID'!G68," ")</f>
        <v xml:space="preserve"> </v>
      </c>
      <c r="H68" s="47" t="str">
        <f>IF($E68="h",'OP Claims by DMISID'!H68/'OP Visits by DMISID'!H68," ")</f>
        <v xml:space="preserve"> </v>
      </c>
      <c r="I68" s="47">
        <f>'OP Claims by DMISID'!I68/'OP Visits by DMISID'!I68</f>
        <v>0.24994445678738059</v>
      </c>
      <c r="J68" s="47">
        <f>'OP Claims by DMISID'!J68/'OP Visits by DMISID'!J68</f>
        <v>0.29165837149114077</v>
      </c>
      <c r="K68" s="47">
        <f>'OP Claims by DMISID'!K68/'OP Visits by DMISID'!K68</f>
        <v>0.26913518886679921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7" t="str">
        <f>IF($E69="h",'OP Claims by DMISID'!F69/'OP Visits by DMISID'!F69," ")</f>
        <v xml:space="preserve"> </v>
      </c>
      <c r="G69" s="47" t="str">
        <f>IF($E69="h",'OP Claims by DMISID'!G69/'OP Visits by DMISID'!G69," ")</f>
        <v xml:space="preserve"> </v>
      </c>
      <c r="H69" s="47" t="str">
        <f>IF($E69="h",'OP Claims by DMISID'!H69/'OP Visits by DMISID'!H69," ")</f>
        <v xml:space="preserve"> </v>
      </c>
      <c r="I69" s="47">
        <f>'OP Claims by DMISID'!I69/'OP Visits by DMISID'!I69</f>
        <v>0.51833064330182155</v>
      </c>
      <c r="J69" s="47">
        <f>'OP Claims by DMISID'!J69/'OP Visits by DMISID'!J69</f>
        <v>0.39902249660913897</v>
      </c>
      <c r="K69" s="47">
        <f>'OP Claims by DMISID'!K69/'OP Visits by DMISID'!K69</f>
        <v>0.41642204827136337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7" t="str">
        <f>IF($E70="h",'OP Claims by DMISID'!F70/'OP Visits by DMISID'!F70," ")</f>
        <v xml:space="preserve"> </v>
      </c>
      <c r="G70" s="47" t="str">
        <f>IF($E70="h",'OP Claims by DMISID'!G70/'OP Visits by DMISID'!G70," ")</f>
        <v xml:space="preserve"> </v>
      </c>
      <c r="H70" s="47" t="str">
        <f>IF($E70="h",'OP Claims by DMISID'!H70/'OP Visits by DMISID'!H70," ")</f>
        <v xml:space="preserve"> </v>
      </c>
      <c r="I70" s="47"/>
      <c r="J70" s="47"/>
      <c r="K70" s="47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7" t="str">
        <f>IF($E71="h",'OP Claims by DMISID'!F71/'OP Visits by DMISID'!F71," ")</f>
        <v xml:space="preserve"> </v>
      </c>
      <c r="G71" s="47" t="str">
        <f>IF($E71="h",'OP Claims by DMISID'!G71/'OP Visits by DMISID'!G71," ")</f>
        <v xml:space="preserve"> </v>
      </c>
      <c r="H71" s="47" t="str">
        <f>IF($E71="h",'OP Claims by DMISID'!H71/'OP Visits by DMISID'!H71," ")</f>
        <v xml:space="preserve"> </v>
      </c>
      <c r="I71" s="47">
        <f>'OP Claims by DMISID'!I71/'OP Visits by DMISID'!I71</f>
        <v>0.82047857027705484</v>
      </c>
      <c r="J71" s="47">
        <f>'OP Claims by DMISID'!J71/'OP Visits by DMISID'!J71</f>
        <v>0.46476497940106487</v>
      </c>
      <c r="K71" s="47">
        <f>'OP Claims by DMISID'!K71/'OP Visits by DMISID'!K71</f>
        <v>0.24826021180030258</v>
      </c>
      <c r="L71" s="46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7" t="str">
        <f>IF($E72="h",'OP Claims by DMISID'!F72/'OP Visits by DMISID'!F72," ")</f>
        <v xml:space="preserve"> </v>
      </c>
      <c r="G72" s="47" t="str">
        <f>IF($E72="h",'OP Claims by DMISID'!G72/'OP Visits by DMISID'!G72," ")</f>
        <v xml:space="preserve"> </v>
      </c>
      <c r="H72" s="47" t="str">
        <f>IF($E72="h",'OP Claims by DMISID'!H72/'OP Visits by DMISID'!H72," ")</f>
        <v xml:space="preserve"> </v>
      </c>
      <c r="I72" s="47"/>
      <c r="J72" s="47"/>
      <c r="K72" s="47"/>
      <c r="L72" s="46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7" t="str">
        <f>IF($E73="h",'OP Claims by DMISID'!F73/'OP Visits by DMISID'!F73," ")</f>
        <v xml:space="preserve"> </v>
      </c>
      <c r="G73" s="47" t="str">
        <f>IF($E73="h",'OP Claims by DMISID'!G73/'OP Visits by DMISID'!G73," ")</f>
        <v xml:space="preserve"> </v>
      </c>
      <c r="H73" s="47" t="str">
        <f>IF($E73="h",'OP Claims by DMISID'!H73/'OP Visits by DMISID'!H73," ")</f>
        <v xml:space="preserve"> </v>
      </c>
      <c r="I73" s="47">
        <f>'OP Claims by DMISID'!I73/'OP Visits by DMISID'!I73</f>
        <v>0.45816455809139739</v>
      </c>
      <c r="J73" s="47">
        <f>'OP Claims by DMISID'!J73/'OP Visits by DMISID'!J73</f>
        <v>0.58878295510496392</v>
      </c>
      <c r="K73" s="47">
        <f>'OP Claims by DMISID'!K73/'OP Visits by DMISID'!K73</f>
        <v>0.43734692968784789</v>
      </c>
      <c r="L73" s="46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7">
        <f>IF($E74="h",'OP Claims by DMISID'!F74/'OP Visits by DMISID'!F74," ")</f>
        <v>0.27108215238736755</v>
      </c>
      <c r="G74" s="47">
        <f>IF($E74="h",'OP Claims by DMISID'!G74/'OP Visits by DMISID'!G74," ")</f>
        <v>0.26232646292347783</v>
      </c>
      <c r="H74" s="47">
        <f>IF($E74="h",'OP Claims by DMISID'!H74/'OP Visits by DMISID'!H74," ")</f>
        <v>0.34368033695907874</v>
      </c>
      <c r="I74" s="47">
        <f>'OP Claims by DMISID'!I74/'OP Visits by DMISID'!I74</f>
        <v>0.2907866027847133</v>
      </c>
      <c r="J74" s="47">
        <f>'OP Claims by DMISID'!J74/'OP Visits by DMISID'!J74</f>
        <v>0.32859178753612767</v>
      </c>
      <c r="K74" s="47">
        <f>'OP Claims by DMISID'!K74/'OP Visits by DMISID'!K74</f>
        <v>0.2836263617732715</v>
      </c>
      <c r="L74" s="46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7" t="str">
        <f>IF($E75="h",'OP Claims by DMISID'!F75/'OP Visits by DMISID'!F75," ")</f>
        <v xml:space="preserve"> </v>
      </c>
      <c r="G75" s="47" t="str">
        <f>IF($E75="h",'OP Claims by DMISID'!G75/'OP Visits by DMISID'!G75," ")</f>
        <v xml:space="preserve"> </v>
      </c>
      <c r="H75" s="47" t="str">
        <f>IF($E75="h",'OP Claims by DMISID'!H75/'OP Visits by DMISID'!H75," ")</f>
        <v xml:space="preserve"> </v>
      </c>
      <c r="I75" s="47">
        <f>'OP Claims by DMISID'!I75/'OP Visits by DMISID'!I75</f>
        <v>0.21404079734991574</v>
      </c>
      <c r="J75" s="47">
        <f>'OP Claims by DMISID'!J75/'OP Visits by DMISID'!J75</f>
        <v>0.28881149598393574</v>
      </c>
      <c r="K75" s="47">
        <f>'OP Claims by DMISID'!K75/'OP Visits by DMISID'!K75</f>
        <v>0.23333506790862257</v>
      </c>
      <c r="L75" s="46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7">
        <f>IF($E76="h",'OP Claims by DMISID'!F76/'OP Visits by DMISID'!F76," ")</f>
        <v>4.982813828232361E-2</v>
      </c>
      <c r="G76" s="47">
        <f>IF($E76="h",'OP Claims by DMISID'!G76/'OP Visits by DMISID'!G76," ")</f>
        <v>4.066808020662676E-2</v>
      </c>
      <c r="H76" s="47">
        <f>IF($E76="h",'OP Claims by DMISID'!H76/'OP Visits by DMISID'!H76," ")</f>
        <v>5.7170264846627121E-2</v>
      </c>
      <c r="I76" s="47">
        <f>'OP Claims by DMISID'!I76/'OP Visits by DMISID'!I76</f>
        <v>5.9785418996077117E-2</v>
      </c>
      <c r="J76" s="47">
        <f>'OP Claims by DMISID'!J76/'OP Visits by DMISID'!J76</f>
        <v>6.3415289071267755E-2</v>
      </c>
      <c r="K76" s="47">
        <f>'OP Claims by DMISID'!K76/'OP Visits by DMISID'!K76</f>
        <v>5.7493950201176217E-2</v>
      </c>
      <c r="L76" s="46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7">
        <f>IF($E77="h",'OP Claims by DMISID'!F77/'OP Visits by DMISID'!F77," ")</f>
        <v>0.19508415848008617</v>
      </c>
      <c r="G77" s="47">
        <f>IF($E77="h",'OP Claims by DMISID'!G77/'OP Visits by DMISID'!G77," ")</f>
        <v>0.14659042836283245</v>
      </c>
      <c r="H77" s="47">
        <f>IF($E77="h",'OP Claims by DMISID'!H77/'OP Visits by DMISID'!H77," ")</f>
        <v>0.26747030219164464</v>
      </c>
      <c r="I77" s="47" t="e">
        <f>'OP Claims by DMISID'!I77/'OP Visits by DMISID'!I77</f>
        <v>#DIV/0!</v>
      </c>
      <c r="J77" s="47" t="e">
        <f>'OP Claims by DMISID'!J77/'OP Visits by DMISID'!J77</f>
        <v>#DIV/0!</v>
      </c>
      <c r="K77" s="47" t="e">
        <f>'OP Claims by DMISID'!K77/'OP Visits by DMISID'!K77</f>
        <v>#VALUE!</v>
      </c>
      <c r="L77" s="46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7">
        <f>IF($E78="h",'OP Claims by DMISID'!F78/'OP Visits by DMISID'!F78," ")</f>
        <v>0.17128935651520794</v>
      </c>
      <c r="G78" s="47">
        <f>IF($E78="h",'OP Claims by DMISID'!G78/'OP Visits by DMISID'!G78," ")</f>
        <v>0.13429676238903457</v>
      </c>
      <c r="H78" s="47">
        <f>IF($E78="h",'OP Claims by DMISID'!H78/'OP Visits by DMISID'!H78," ")</f>
        <v>0.1396875009632664</v>
      </c>
      <c r="I78" s="47">
        <f>IF($E78="h",'OP Claims by DMISID'!I78/'OP Visits by DMISID'!I78," ")</f>
        <v>0.12514616626760955</v>
      </c>
      <c r="J78" s="47">
        <f>'OP Claims by DMISID'!J78/'OP Visits by DMISID'!J78</f>
        <v>0.12792289358412781</v>
      </c>
      <c r="K78" s="47">
        <f>'OP Claims by DMISID'!K78/'OP Visits by DMISID'!K78</f>
        <v>9.5549264861764086E-2</v>
      </c>
      <c r="L78" s="46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7">
        <f>IF($E79="h",'OP Claims by DMISID'!F79/'OP Visits by DMISID'!F79," ")</f>
        <v>0.13162304517577883</v>
      </c>
      <c r="G79" s="47">
        <f>IF($E79="h",'OP Claims by DMISID'!G79/'OP Visits by DMISID'!G79," ")</f>
        <v>0.10075816915079808</v>
      </c>
      <c r="H79" s="47">
        <f>IF($E79="h",'OP Claims by DMISID'!H79/'OP Visits by DMISID'!H79," ")</f>
        <v>0.14400459242250288</v>
      </c>
      <c r="I79" s="47">
        <f>IF($E79="h",'OP Claims by DMISID'!I79/'OP Visits by DMISID'!I79," ")</f>
        <v>0.13574110618445595</v>
      </c>
      <c r="J79" s="47">
        <f>'OP Claims by DMISID'!J79/'OP Visits by DMISID'!J79</f>
        <v>0.14620471366208951</v>
      </c>
      <c r="K79" s="47">
        <f>'OP Claims by DMISID'!K79/'OP Visits by DMISID'!K79</f>
        <v>0.11314632673675182</v>
      </c>
      <c r="L79" s="46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7">
        <f>IF($E80="h",'OP Claims by DMISID'!F80/'OP Visits by DMISID'!F80," ")</f>
        <v>0.185988683499377</v>
      </c>
      <c r="G80" s="47">
        <f>IF($E80="h",'OP Claims by DMISID'!G80/'OP Visits by DMISID'!G80," ")</f>
        <v>0.12072903973497595</v>
      </c>
      <c r="H80" s="47">
        <f>IF($E80="h",'OP Claims by DMISID'!H80/'OP Visits by DMISID'!H80," ")</f>
        <v>0.13144142689964086</v>
      </c>
      <c r="I80" s="47">
        <f>IF($E80="h",'OP Claims by DMISID'!I80/'OP Visits by DMISID'!I80," ")</f>
        <v>0.16426151274177625</v>
      </c>
      <c r="J80" s="47">
        <f>'OP Claims by DMISID'!J80/'OP Visits by DMISID'!J80</f>
        <v>0.11659484180765151</v>
      </c>
      <c r="K80" s="47">
        <f>'OP Claims by DMISID'!K80/'OP Visits by DMISID'!K80</f>
        <v>9.2784618152841683E-2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7">
        <f>IF($E81="h",'OP Claims by DMISID'!F81/'OP Visits by DMISID'!F81," ")</f>
        <v>9.7902293532573847E-2</v>
      </c>
      <c r="G81" s="47">
        <f>IF($E81="h",'OP Claims by DMISID'!G81/'OP Visits by DMISID'!G81," ")</f>
        <v>9.33568408620188E-2</v>
      </c>
      <c r="H81" s="47">
        <f>IF($E81="h",'OP Claims by DMISID'!H81/'OP Visits by DMISID'!H81," ")</f>
        <v>6.8253189678015885E-2</v>
      </c>
      <c r="I81" s="47">
        <f>IF($E81="h",'OP Claims by DMISID'!I81/'OP Visits by DMISID'!I81," ")</f>
        <v>9.7080301594805907E-2</v>
      </c>
      <c r="J81" s="47">
        <f>'OP Claims by DMISID'!J81/'OP Visits by DMISID'!J81</f>
        <v>0.12704414926448487</v>
      </c>
      <c r="K81" s="47">
        <f>'OP Claims by DMISID'!K81/'OP Visits by DMISID'!K81</f>
        <v>7.3977912590740713E-2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7">
        <f>IF($E82="h",'OP Claims by DMISID'!F82/'OP Visits by DMISID'!F82," ")</f>
        <v>0.10958399711443086</v>
      </c>
      <c r="G82" s="47">
        <f>IF($E82="h",'OP Claims by DMISID'!G82/'OP Visits by DMISID'!G82," ")</f>
        <v>6.9242077837826529E-2</v>
      </c>
      <c r="H82" s="47">
        <f>IF($E82="h",'OP Claims by DMISID'!H82/'OP Visits by DMISID'!H82," ")</f>
        <v>8.1336596293861252E-2</v>
      </c>
      <c r="I82" s="47">
        <f>IF($E82="h",'OP Claims by DMISID'!I82/'OP Visits by DMISID'!I82," ")</f>
        <v>6.7483967864209599E-2</v>
      </c>
      <c r="J82" s="47">
        <f>'OP Claims by DMISID'!J82/'OP Visits by DMISID'!J82</f>
        <v>6.964393250221021E-2</v>
      </c>
      <c r="K82" s="47">
        <f>'OP Claims by DMISID'!K82/'OP Visits by DMISID'!K82</f>
        <v>6.5229013365370181E-2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7" t="str">
        <f>IF($E83="h",'OP Claims by DMISID'!F83/'OP Visits by DMISID'!F83," ")</f>
        <v xml:space="preserve"> </v>
      </c>
      <c r="G83" s="47" t="str">
        <f>IF($E83="h",'OP Claims by DMISID'!G83/'OP Visits by DMISID'!G83," ")</f>
        <v xml:space="preserve"> </v>
      </c>
      <c r="H83" s="47" t="str">
        <f>IF($E83="h",'OP Claims by DMISID'!H83/'OP Visits by DMISID'!H83," ")</f>
        <v xml:space="preserve"> </v>
      </c>
      <c r="I83" s="47" t="str">
        <f>IF($E83="h",'OP Claims by DMISID'!I83/'OP Visits by DMISID'!I83," ")</f>
        <v xml:space="preserve"> </v>
      </c>
      <c r="J83" s="47">
        <f>'OP Claims by DMISID'!J83/'OP Visits by DMISID'!J83</f>
        <v>0.10916960848663319</v>
      </c>
      <c r="K83" s="47">
        <f>'OP Claims by DMISID'!K83/'OP Visits by DMISID'!K83</f>
        <v>5.5951490987623559E-2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7">
        <f>IF($E84="h",'OP Claims by DMISID'!F84/'OP Visits by DMISID'!F84," ")</f>
        <v>9.0566527664862423E-2</v>
      </c>
      <c r="G84" s="47">
        <f>IF($E84="h",'OP Claims by DMISID'!G84/'OP Visits by DMISID'!G84," ")</f>
        <v>6.1035216858750817E-2</v>
      </c>
      <c r="H84" s="47">
        <f>IF($E84="h",'OP Claims by DMISID'!H84/'OP Visits by DMISID'!H84," ")</f>
        <v>8.2471230409050397E-2</v>
      </c>
      <c r="I84" s="47">
        <f>IF($E84="h",'OP Claims by DMISID'!I84/'OP Visits by DMISID'!I84," ")</f>
        <v>6.7334755729936246E-2</v>
      </c>
      <c r="J84" s="47">
        <f>'OP Claims by DMISID'!J84/'OP Visits by DMISID'!J84</f>
        <v>7.3173511211733294E-2</v>
      </c>
      <c r="K84" s="47">
        <f>'OP Claims by DMISID'!K84/'OP Visits by DMISID'!K84</f>
        <v>6.0816599176532302E-2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7">
        <f>IF($E85="h",'OP Claims by DMISID'!F85/'OP Visits by DMISID'!F85," ")</f>
        <v>0.24383460186892325</v>
      </c>
      <c r="G85" s="47">
        <f>IF($E85="h",'OP Claims by DMISID'!G85/'OP Visits by DMISID'!G85," ")</f>
        <v>0.13735846909552982</v>
      </c>
      <c r="H85" s="47">
        <f>IF($E85="h",'OP Claims by DMISID'!H85/'OP Visits by DMISID'!H85," ")</f>
        <v>0.18017900833101055</v>
      </c>
      <c r="I85" s="47">
        <f>IF($E85="h",'OP Claims by DMISID'!I85/'OP Visits by DMISID'!I85," ")</f>
        <v>0.168384368696012</v>
      </c>
      <c r="J85" s="47">
        <f>'OP Claims by DMISID'!J85/'OP Visits by DMISID'!J85</f>
        <v>0.14768129658109547</v>
      </c>
      <c r="K85" s="47">
        <f>'OP Claims by DMISID'!K85/'OP Visits by DMISID'!K85</f>
        <v>0.14385416151525643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7">
        <f>IF($E86="h",'OP Claims by DMISID'!F86/'OP Visits by DMISID'!F86," ")</f>
        <v>0.14186730872124131</v>
      </c>
      <c r="G86" s="47">
        <f>IF($E86="h",'OP Claims by DMISID'!G86/'OP Visits by DMISID'!G86," ")</f>
        <v>6.4686283230724811E-2</v>
      </c>
      <c r="H86" s="47">
        <f>IF($E86="h",'OP Claims by DMISID'!H86/'OP Visits by DMISID'!H86," ")</f>
        <v>0.11135022729470935</v>
      </c>
      <c r="I86" s="47">
        <f>IF($E86="h",'OP Claims by DMISID'!I86/'OP Visits by DMISID'!I86," ")</f>
        <v>0.11300893743793446</v>
      </c>
      <c r="J86" s="47">
        <f>'OP Claims by DMISID'!J86/'OP Visits by DMISID'!J86</f>
        <v>9.1887898459451597E-2</v>
      </c>
      <c r="K86" s="47">
        <f>'OP Claims by DMISID'!K86/'OP Visits by DMISID'!K86</f>
        <v>7.6244432480054816E-2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7" t="str">
        <f>IF($E87="h",'OP Claims by DMISID'!F87/'OP Visits by DMISID'!F87," ")</f>
        <v xml:space="preserve"> </v>
      </c>
      <c r="G87" s="47" t="str">
        <f>IF($E87="h",'OP Claims by DMISID'!G87/'OP Visits by DMISID'!G87," ")</f>
        <v xml:space="preserve"> </v>
      </c>
      <c r="H87" s="47" t="str">
        <f>IF($E87="h",'OP Claims by DMISID'!H87/'OP Visits by DMISID'!H87," ")</f>
        <v xml:space="preserve"> </v>
      </c>
      <c r="I87" s="47" t="str">
        <f>IF($E87="h",'OP Claims by DMISID'!I87/'OP Visits by DMISID'!I87," ")</f>
        <v xml:space="preserve"> </v>
      </c>
      <c r="J87" s="47">
        <f>'OP Claims by DMISID'!J87/'OP Visits by DMISID'!J87</f>
        <v>0.46119107724484293</v>
      </c>
      <c r="K87" s="47">
        <f>'OP Claims by DMISID'!K87/'OP Visits by DMISID'!K87</f>
        <v>0.45942340634909062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7">
        <f>IF($E88="h",'OP Claims by DMISID'!F88/'OP Visits by DMISID'!F88," ")</f>
        <v>0.12894676192671123</v>
      </c>
      <c r="G88" s="47">
        <f>IF($E88="h",'OP Claims by DMISID'!G88/'OP Visits by DMISID'!G88," ")</f>
        <v>0.10635636012842349</v>
      </c>
      <c r="H88" s="47">
        <f>IF($E88="h",'OP Claims by DMISID'!H88/'OP Visits by DMISID'!H88," ")</f>
        <v>0.16772310347399036</v>
      </c>
      <c r="I88" s="47">
        <f>IF($E88="h",'OP Claims by DMISID'!I88/'OP Visits by DMISID'!I88," ")</f>
        <v>0.11349534399804156</v>
      </c>
      <c r="J88" s="47">
        <f>'OP Claims by DMISID'!J88/'OP Visits by DMISID'!J88</f>
        <v>9.7728086023757779E-2</v>
      </c>
      <c r="K88" s="47">
        <f>'OP Claims by DMISID'!K88/'OP Visits by DMISID'!K88</f>
        <v>7.14581691433957E-2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7" t="str">
        <f>IF($E89="h",'OP Claims by DMISID'!F89/'OP Visits by DMISID'!F89," ")</f>
        <v xml:space="preserve"> </v>
      </c>
      <c r="G89" s="47" t="str">
        <f>IF($E89="h",'OP Claims by DMISID'!G89/'OP Visits by DMISID'!G89," ")</f>
        <v xml:space="preserve"> </v>
      </c>
      <c r="H89" s="47" t="str">
        <f>IF($E89="h",'OP Claims by DMISID'!H89/'OP Visits by DMISID'!H89," ")</f>
        <v xml:space="preserve"> </v>
      </c>
      <c r="I89" s="47" t="str">
        <f>IF($E89="h",'OP Claims by DMISID'!I89/'OP Visits by DMISID'!I89," ")</f>
        <v xml:space="preserve"> </v>
      </c>
      <c r="J89" s="47" t="e">
        <f>'OP Claims by DMISID'!J89/'OP Visits by DMISID'!J89</f>
        <v>#VALUE!</v>
      </c>
      <c r="K89" s="47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7">
        <f>IF($E90="h",'OP Claims by DMISID'!F90/'OP Visits by DMISID'!F90," ")</f>
        <v>0.39235139140457764</v>
      </c>
      <c r="G90" s="47">
        <f>IF($E90="h",'OP Claims by DMISID'!G90/'OP Visits by DMISID'!G90," ")</f>
        <v>0.31442120975944837</v>
      </c>
      <c r="H90" s="47">
        <f>IF($E90="h",'OP Claims by DMISID'!H90/'OP Visits by DMISID'!H90," ")</f>
        <v>0.40587676575793707</v>
      </c>
      <c r="I90" s="47">
        <f>IF($E90="h",'OP Claims by DMISID'!I90/'OP Visits by DMISID'!I90," ")</f>
        <v>0.34832447527249799</v>
      </c>
      <c r="J90" s="47">
        <f>'OP Claims by DMISID'!J90/'OP Visits by DMISID'!J90</f>
        <v>0.45720297108610414</v>
      </c>
      <c r="K90" s="47">
        <f>'OP Claims by DMISID'!K90/'OP Visits by DMISID'!K90</f>
        <v>0.38897439054420091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7">
        <f>IF($E91="h",'OP Claims by DMISID'!F91/'OP Visits by DMISID'!F91," ")</f>
        <v>0.17559827508669082</v>
      </c>
      <c r="G91" s="47">
        <f>IF($E91="h",'OP Claims by DMISID'!G91/'OP Visits by DMISID'!G91," ")</f>
        <v>0.10091413177098318</v>
      </c>
      <c r="H91" s="47">
        <f>IF($E91="h",'OP Claims by DMISID'!H91/'OP Visits by DMISID'!H91," ")</f>
        <v>0.16860129872434043</v>
      </c>
      <c r="I91" s="47">
        <f>IF($E91="h",'OP Claims by DMISID'!I91/'OP Visits by DMISID'!I91," ")</f>
        <v>0.13844114336297497</v>
      </c>
      <c r="J91" s="47">
        <f>'OP Claims by DMISID'!J91/'OP Visits by DMISID'!J91</f>
        <v>0.12119159641505098</v>
      </c>
      <c r="K91" s="47">
        <f>'OP Claims by DMISID'!K91/'OP Visits by DMISID'!K91</f>
        <v>0.10401147895761215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7">
        <f>IF($E92="h",'OP Claims by DMISID'!F92/'OP Visits by DMISID'!F92," ")</f>
        <v>0.12960819541858135</v>
      </c>
      <c r="G92" s="47">
        <f>IF($E92="h",'OP Claims by DMISID'!G92/'OP Visits by DMISID'!G92," ")</f>
        <v>6.6239435689202167E-2</v>
      </c>
      <c r="H92" s="47">
        <f>IF($E92="h",'OP Claims by DMISID'!H92/'OP Visits by DMISID'!H92," ")</f>
        <v>0.10844967501249952</v>
      </c>
      <c r="I92" s="47">
        <f>IF($E92="h",'OP Claims by DMISID'!I92/'OP Visits by DMISID'!I92," ")</f>
        <v>0.12109209538742782</v>
      </c>
      <c r="J92" s="47">
        <f>'OP Claims by DMISID'!J92/'OP Visits by DMISID'!J92</f>
        <v>0.13271133023371923</v>
      </c>
      <c r="K92" s="47">
        <f>'OP Claims by DMISID'!K92/'OP Visits by DMISID'!K92</f>
        <v>0.13244594734701365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7">
        <f>IF($E93="h",'OP Claims by DMISID'!F93/'OP Visits by DMISID'!F93," ")</f>
        <v>0.37107228066108361</v>
      </c>
      <c r="G93" s="47">
        <f>IF($E93="h",'OP Claims by DMISID'!G93/'OP Visits by DMISID'!G93," ")</f>
        <v>0.32799545712663258</v>
      </c>
      <c r="H93" s="47">
        <f>IF($E93="h",'OP Claims by DMISID'!H93/'OP Visits by DMISID'!H93," ")</f>
        <v>0.42914650336174037</v>
      </c>
      <c r="I93" s="47">
        <f>IF($E93="h",'OP Claims by DMISID'!I93/'OP Visits by DMISID'!I93," ")</f>
        <v>0.25646622285277748</v>
      </c>
      <c r="J93" s="47">
        <f>'OP Claims by DMISID'!J93/'OP Visits by DMISID'!J93</f>
        <v>0.24299752793838233</v>
      </c>
      <c r="K93" s="47">
        <f>'OP Claims by DMISID'!K93/'OP Visits by DMISID'!K93</f>
        <v>0.3458902512937666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7">
        <f>IF($E94="h",'OP Claims by DMISID'!F94/'OP Visits by DMISID'!F94," ")</f>
        <v>0.22319368261774164</v>
      </c>
      <c r="G94" s="47">
        <f>IF($E94="h",'OP Claims by DMISID'!G94/'OP Visits by DMISID'!G94," ")</f>
        <v>0.20221481868011792</v>
      </c>
      <c r="H94" s="47">
        <f>IF($E94="h",'OP Claims by DMISID'!H94/'OP Visits by DMISID'!H94," ")</f>
        <v>0.16036915861028428</v>
      </c>
      <c r="I94" s="47">
        <f>IF($E94="h",'OP Claims by DMISID'!I94/'OP Visits by DMISID'!I94," ")</f>
        <v>0.19137520951970663</v>
      </c>
      <c r="J94" s="47">
        <f>'OP Claims by DMISID'!J94/'OP Visits by DMISID'!J94</f>
        <v>0.13850468069927788</v>
      </c>
      <c r="K94" s="47">
        <f>'OP Claims by DMISID'!K94/'OP Visits by DMISID'!K94</f>
        <v>0.13835350965872387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7">
        <f>IF($E95="h",'OP Claims by DMISID'!F95/'OP Visits by DMISID'!F95," ")</f>
        <v>0.14017847931496957</v>
      </c>
      <c r="G95" s="47">
        <f>IF($E95="h",'OP Claims by DMISID'!G95/'OP Visits by DMISID'!G95," ")</f>
        <v>0.1206943978085227</v>
      </c>
      <c r="H95" s="47">
        <f>IF($E95="h",'OP Claims by DMISID'!H95/'OP Visits by DMISID'!H95," ")</f>
        <v>0.12836467176119792</v>
      </c>
      <c r="I95" s="47">
        <f>IF($E95="h",'OP Claims by DMISID'!I95/'OP Visits by DMISID'!I95," ")</f>
        <v>7.7886766594126813E-2</v>
      </c>
      <c r="J95" s="47">
        <f>'OP Claims by DMISID'!J95/'OP Visits by DMISID'!J95</f>
        <v>9.454833579043416E-2</v>
      </c>
      <c r="K95" s="47">
        <f>'OP Claims by DMISID'!K95/'OP Visits by DMISID'!K95</f>
        <v>0.10893976806125846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7">
        <f>IF($E96="h",'OP Claims by DMISID'!F96/'OP Visits by DMISID'!F96," ")</f>
        <v>4.0410523580371761E-2</v>
      </c>
      <c r="G96" s="47">
        <f>IF($E96="h",'OP Claims by DMISID'!G96/'OP Visits by DMISID'!G96," ")</f>
        <v>3.3121570958829616E-2</v>
      </c>
      <c r="H96" s="47">
        <f>IF($E96="h",'OP Claims by DMISID'!H96/'OP Visits by DMISID'!H96," ")</f>
        <v>4.6303209338806668E-2</v>
      </c>
      <c r="I96" s="47">
        <f>IF($E96="h",'OP Claims by DMISID'!I96/'OP Visits by DMISID'!I96," ")</f>
        <v>3.6270254702728918E-2</v>
      </c>
      <c r="J96" s="47">
        <f>'OP Claims by DMISID'!J96/'OP Visits by DMISID'!J96</f>
        <v>4.0593011959977748E-2</v>
      </c>
      <c r="K96" s="47">
        <f>'OP Claims by DMISID'!K96/'OP Visits by DMISID'!K96</f>
        <v>4.0091593917832083E-2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7">
        <f>IF($E97="h",'OP Claims by DMISID'!F97/'OP Visits by DMISID'!F97," ")</f>
        <v>9.6157040540144414E-2</v>
      </c>
      <c r="G97" s="47">
        <f>IF($E97="h",'OP Claims by DMISID'!G97/'OP Visits by DMISID'!G97," ")</f>
        <v>0.13755318264602084</v>
      </c>
      <c r="H97" s="47">
        <f>IF($E97="h",'OP Claims by DMISID'!H97/'OP Visits by DMISID'!H97," ")</f>
        <v>0.2178808462601452</v>
      </c>
      <c r="I97" s="47">
        <f>IF($E97="h",'OP Claims by DMISID'!I97/'OP Visits by DMISID'!I97," ")</f>
        <v>0.22220201401386069</v>
      </c>
      <c r="J97" s="47">
        <f>'OP Claims by DMISID'!J97/'OP Visits by DMISID'!J97</f>
        <v>0.23254917084458157</v>
      </c>
      <c r="K97" s="47">
        <f>'OP Claims by DMISID'!K97/'OP Visits by DMISID'!K97</f>
        <v>0.21118862880615505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7" t="str">
        <f>IF($E98="h",'OP Claims by DMISID'!F98/'OP Visits by DMISID'!F98," ")</f>
        <v xml:space="preserve"> </v>
      </c>
      <c r="G98" s="47" t="str">
        <f>IF($E98="h",'OP Claims by DMISID'!G98/'OP Visits by DMISID'!G98," ")</f>
        <v xml:space="preserve"> </v>
      </c>
      <c r="H98" s="47" t="str">
        <f>IF($E98="h",'OP Claims by DMISID'!H98/'OP Visits by DMISID'!H98," ")</f>
        <v xml:space="preserve"> </v>
      </c>
      <c r="I98" s="47" t="str">
        <f>IF($E98="h",'OP Claims by DMISID'!I98/'OP Visits by DMISID'!I98," ")</f>
        <v xml:space="preserve"> </v>
      </c>
      <c r="J98" s="47">
        <f>'OP Claims by DMISID'!J98/'OP Visits by DMISID'!J98</f>
        <v>0.38584907395486562</v>
      </c>
      <c r="K98" s="47">
        <f>'OP Claims by DMISID'!K98/'OP Visits by DMISID'!K98</f>
        <v>0.3411708429922361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7">
        <f>IF($E99="h",'OP Claims by DMISID'!F99/'OP Visits by DMISID'!F99," ")</f>
        <v>0.15893711803917474</v>
      </c>
      <c r="G99" s="47">
        <f>IF($E99="h",'OP Claims by DMISID'!G99/'OP Visits by DMISID'!G99," ")</f>
        <v>7.2278589925306447E-2</v>
      </c>
      <c r="H99" s="47">
        <f>IF($E99="h",'OP Claims by DMISID'!H99/'OP Visits by DMISID'!H99," ")</f>
        <v>0.10755096980014209</v>
      </c>
      <c r="I99" s="47">
        <f>IF($E99="h",'OP Claims by DMISID'!I99/'OP Visits by DMISID'!I99," ")</f>
        <v>0.10748044028212904</v>
      </c>
      <c r="J99" s="47">
        <f>'OP Claims by DMISID'!J99/'OP Visits by DMISID'!J99</f>
        <v>0.11430989928201751</v>
      </c>
      <c r="K99" s="47">
        <f>'OP Claims by DMISID'!K99/'OP Visits by DMISID'!K99</f>
        <v>8.5808420698703425E-2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7">
        <f>IF($E100="h",'OP Claims by DMISID'!F100/'OP Visits by DMISID'!F100," ")</f>
        <v>2.7095448165229599E-2</v>
      </c>
      <c r="G100" s="47">
        <f>IF($E100="h",'OP Claims by DMISID'!G100/'OP Visits by DMISID'!G100," ")</f>
        <v>2.4774495383579367E-2</v>
      </c>
      <c r="H100" s="47">
        <f>IF($E100="h",'OP Claims by DMISID'!H100/'OP Visits by DMISID'!H100," ")</f>
        <v>2.5157084696302921E-2</v>
      </c>
      <c r="I100" s="47">
        <f>IF($E100="h",'OP Claims by DMISID'!I100/'OP Visits by DMISID'!I100," ")</f>
        <v>1.9311502938706968E-2</v>
      </c>
      <c r="J100" s="47">
        <f>'OP Claims by DMISID'!J100/'OP Visits by DMISID'!J100</f>
        <v>9.6846970780828708E-3</v>
      </c>
      <c r="K100" s="47">
        <f>'OP Claims by DMISID'!K100/'OP Visits by DMISID'!K100</f>
        <v>6.6086956521739133E-3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7" t="str">
        <f>IF($E101="h",'OP Claims by DMISID'!F101/'OP Visits by DMISID'!F101," ")</f>
        <v xml:space="preserve"> </v>
      </c>
      <c r="G101" s="47" t="str">
        <f>IF($E101="h",'OP Claims by DMISID'!G101/'OP Visits by DMISID'!G101," ")</f>
        <v xml:space="preserve"> </v>
      </c>
      <c r="H101" s="47" t="str">
        <f>IF($E101="h",'OP Claims by DMISID'!H101/'OP Visits by DMISID'!H101," ")</f>
        <v xml:space="preserve"> </v>
      </c>
      <c r="I101" s="47" t="str">
        <f>IF($E101="h",'OP Claims by DMISID'!I101/'OP Visits by DMISID'!I101," ")</f>
        <v xml:space="preserve"> </v>
      </c>
      <c r="J101" s="47" t="e">
        <f>'OP Claims by DMISID'!J101/'OP Visits by DMISID'!J101</f>
        <v>#VALUE!</v>
      </c>
      <c r="K101" s="47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7" t="str">
        <f>IF($E102="h",'OP Claims by DMISID'!F102/'OP Visits by DMISID'!F102," ")</f>
        <v xml:space="preserve"> </v>
      </c>
      <c r="G102" s="47" t="str">
        <f>IF($E102="h",'OP Claims by DMISID'!G102/'OP Visits by DMISID'!G102," ")</f>
        <v xml:space="preserve"> </v>
      </c>
      <c r="H102" s="47" t="str">
        <f>IF($E102="h",'OP Claims by DMISID'!H102/'OP Visits by DMISID'!H102," ")</f>
        <v xml:space="preserve"> </v>
      </c>
      <c r="I102" s="47" t="str">
        <f>IF($E102="h",'OP Claims by DMISID'!I102/'OP Visits by DMISID'!I102," ")</f>
        <v xml:space="preserve"> </v>
      </c>
      <c r="J102" s="47" t="e">
        <f>'OP Claims by DMISID'!J102/'OP Visits by DMISID'!J102</f>
        <v>#VALUE!</v>
      </c>
      <c r="K102" s="47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7" t="str">
        <f>IF($E103="h",'OP Claims by DMISID'!F103/'OP Visits by DMISID'!F103," ")</f>
        <v xml:space="preserve"> </v>
      </c>
      <c r="G103" s="47" t="str">
        <f>IF($E103="h",'OP Claims by DMISID'!G103/'OP Visits by DMISID'!G103," ")</f>
        <v xml:space="preserve"> </v>
      </c>
      <c r="H103" s="47" t="str">
        <f>IF($E103="h",'OP Claims by DMISID'!H103/'OP Visits by DMISID'!H103," ")</f>
        <v xml:space="preserve"> </v>
      </c>
      <c r="I103" s="47" t="str">
        <f>IF($E103="h",'OP Claims by DMISID'!I103/'OP Visits by DMISID'!I103," ")</f>
        <v xml:space="preserve"> </v>
      </c>
      <c r="J103" s="47" t="e">
        <f>'OP Claims by DMISID'!J103/'OP Visits by DMISID'!J103</f>
        <v>#VALUE!</v>
      </c>
      <c r="K103" s="47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7" t="str">
        <f>IF($E104="h",'OP Claims by DMISID'!F104/'OP Visits by DMISID'!F104," ")</f>
        <v xml:space="preserve"> </v>
      </c>
      <c r="G104" s="47" t="str">
        <f>IF($E104="h",'OP Claims by DMISID'!G104/'OP Visits by DMISID'!G104," ")</f>
        <v xml:space="preserve"> </v>
      </c>
      <c r="H104" s="47" t="str">
        <f>IF($E104="h",'OP Claims by DMISID'!H104/'OP Visits by DMISID'!H104," ")</f>
        <v xml:space="preserve"> </v>
      </c>
      <c r="I104" s="47"/>
      <c r="J104" s="47"/>
      <c r="K104" s="47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7" t="str">
        <f>IF($E105="h",'OP Claims by DMISID'!F105/'OP Visits by DMISID'!F105," ")</f>
        <v xml:space="preserve"> </v>
      </c>
      <c r="G105" s="47" t="str">
        <f>IF($E105="h",'OP Claims by DMISID'!G105/'OP Visits by DMISID'!G105," ")</f>
        <v xml:space="preserve"> </v>
      </c>
      <c r="H105" s="47" t="str">
        <f>IF($E105="h",'OP Claims by DMISID'!H105/'OP Visits by DMISID'!H105," ")</f>
        <v xml:space="preserve"> </v>
      </c>
      <c r="I105" s="47" t="str">
        <f>IF($E105="h",'OP Claims by DMISID'!I105/'OP Visits by DMISID'!I105," ")</f>
        <v xml:space="preserve"> </v>
      </c>
      <c r="J105" s="47" t="e">
        <f>'OP Claims by DMISID'!J105/'OP Visits by DMISID'!J105</f>
        <v>#VALUE!</v>
      </c>
      <c r="K105" s="47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7" t="str">
        <f>IF($E106="h",'OP Claims by DMISID'!F106/'OP Visits by DMISID'!F106," ")</f>
        <v xml:space="preserve"> </v>
      </c>
      <c r="G106" s="47" t="str">
        <f>IF($E106="h",'OP Claims by DMISID'!G106/'OP Visits by DMISID'!G106," ")</f>
        <v xml:space="preserve"> </v>
      </c>
      <c r="H106" s="47" t="str">
        <f>IF($E106="h",'OP Claims by DMISID'!H106/'OP Visits by DMISID'!H106," ")</f>
        <v xml:space="preserve"> </v>
      </c>
      <c r="I106" s="47" t="str">
        <f>IF($E106="h",'OP Claims by DMISID'!I106/'OP Visits by DMISID'!I106," ")</f>
        <v xml:space="preserve"> </v>
      </c>
      <c r="J106" s="47">
        <f>'OP Claims by DMISID'!J106/'OP Visits by DMISID'!J106</f>
        <v>9.2632678957975667E-2</v>
      </c>
      <c r="K106" s="47">
        <f>'OP Claims by DMISID'!K106/'OP Visits by DMISID'!K106</f>
        <v>9.153114854339249E-2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7" t="str">
        <f>IF($E107="h",'OP Claims by DMISID'!F107/'OP Visits by DMISID'!F107," ")</f>
        <v xml:space="preserve"> </v>
      </c>
      <c r="G107" s="47" t="str">
        <f>IF($E107="h",'OP Claims by DMISID'!G107/'OP Visits by DMISID'!G107," ")</f>
        <v xml:space="preserve"> </v>
      </c>
      <c r="H107" s="47" t="str">
        <f>IF($E107="h",'OP Claims by DMISID'!H107/'OP Visits by DMISID'!H107," ")</f>
        <v xml:space="preserve"> </v>
      </c>
      <c r="I107" s="47" t="str">
        <f>IF($E107="h",'OP Claims by DMISID'!I107/'OP Visits by DMISID'!I107," ")</f>
        <v xml:space="preserve"> </v>
      </c>
      <c r="J107" s="47" t="e">
        <f>'OP Claims by DMISID'!J107/'OP Visits by DMISID'!J107</f>
        <v>#VALUE!</v>
      </c>
      <c r="K107" s="47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7" t="str">
        <f>IF($E108="h",'OP Claims by DMISID'!F108/'OP Visits by DMISID'!F108," ")</f>
        <v xml:space="preserve"> </v>
      </c>
      <c r="G108" s="47" t="str">
        <f>IF($E108="h",'OP Claims by DMISID'!G108/'OP Visits by DMISID'!G108," ")</f>
        <v xml:space="preserve"> </v>
      </c>
      <c r="H108" s="47" t="str">
        <f>IF($E108="h",'OP Claims by DMISID'!H108/'OP Visits by DMISID'!H108," ")</f>
        <v xml:space="preserve"> </v>
      </c>
      <c r="I108" s="47"/>
      <c r="J108" s="47"/>
      <c r="K108" s="47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7" t="str">
        <f>IF($E109="h",'OP Claims by DMISID'!F109/'OP Visits by DMISID'!F109," ")</f>
        <v xml:space="preserve"> </v>
      </c>
      <c r="G109" s="47" t="str">
        <f>IF($E109="h",'OP Claims by DMISID'!G109/'OP Visits by DMISID'!G109," ")</f>
        <v xml:space="preserve"> </v>
      </c>
      <c r="H109" s="47" t="str">
        <f>IF($E109="h",'OP Claims by DMISID'!H109/'OP Visits by DMISID'!H109," ")</f>
        <v xml:space="preserve"> </v>
      </c>
      <c r="I109" s="47"/>
      <c r="J109" s="47"/>
      <c r="K109" s="47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7" t="str">
        <f>IF($E110="h",'OP Claims by DMISID'!F110/'OP Visits by DMISID'!F110," ")</f>
        <v xml:space="preserve"> </v>
      </c>
      <c r="G110" s="47" t="str">
        <f>IF($E110="h",'OP Claims by DMISID'!G110/'OP Visits by DMISID'!G110," ")</f>
        <v xml:space="preserve"> </v>
      </c>
      <c r="H110" s="47" t="str">
        <f>IF($E110="h",'OP Claims by DMISID'!H110/'OP Visits by DMISID'!H110," ")</f>
        <v xml:space="preserve"> </v>
      </c>
      <c r="I110" s="47" t="str">
        <f>IF($E110="h",'OP Claims by DMISID'!I110/'OP Visits by DMISID'!I110," ")</f>
        <v xml:space="preserve"> </v>
      </c>
      <c r="J110" s="47" t="e">
        <f>'OP Claims by DMISID'!J110/'OP Visits by DMISID'!J110</f>
        <v>#VALUE!</v>
      </c>
      <c r="K110" s="47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7" t="str">
        <f>IF($E111="h",'OP Claims by DMISID'!F111/'OP Visits by DMISID'!F111," ")</f>
        <v xml:space="preserve"> </v>
      </c>
      <c r="G111" s="47" t="str">
        <f>IF($E111="h",'OP Claims by DMISID'!G111/'OP Visits by DMISID'!G111," ")</f>
        <v xml:space="preserve"> </v>
      </c>
      <c r="H111" s="47" t="str">
        <f>IF($E111="h",'OP Claims by DMISID'!H111/'OP Visits by DMISID'!H111," ")</f>
        <v xml:space="preserve"> </v>
      </c>
      <c r="I111" s="47" t="str">
        <f>IF($E111="h",'OP Claims by DMISID'!I111/'OP Visits by DMISID'!I111," ")</f>
        <v xml:space="preserve"> </v>
      </c>
      <c r="J111" s="47" t="e">
        <f>'OP Claims by DMISID'!J111/'OP Visits by DMISID'!J111</f>
        <v>#VALUE!</v>
      </c>
      <c r="K111" s="47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7" t="str">
        <f>IF($E112="h",'OP Claims by DMISID'!F112/'OP Visits by DMISID'!F112," ")</f>
        <v xml:space="preserve"> </v>
      </c>
      <c r="G112" s="47" t="str">
        <f>IF($E112="h",'OP Claims by DMISID'!G112/'OP Visits by DMISID'!G112," ")</f>
        <v xml:space="preserve"> </v>
      </c>
      <c r="H112" s="47" t="str">
        <f>IF($E112="h",'OP Claims by DMISID'!H112/'OP Visits by DMISID'!H112," ")</f>
        <v xml:space="preserve"> </v>
      </c>
      <c r="I112" s="47"/>
      <c r="J112" s="47"/>
      <c r="K112" s="47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7" t="str">
        <f>IF($E113="h",'OP Claims by DMISID'!F113/'OP Visits by DMISID'!F113," ")</f>
        <v xml:space="preserve"> </v>
      </c>
      <c r="G113" s="47" t="str">
        <f>IF($E113="h",'OP Claims by DMISID'!G113/'OP Visits by DMISID'!G113," ")</f>
        <v xml:space="preserve"> </v>
      </c>
      <c r="H113" s="47" t="str">
        <f>IF($E113="h",'OP Claims by DMISID'!H113/'OP Visits by DMISID'!H113," ")</f>
        <v xml:space="preserve"> </v>
      </c>
      <c r="I113" s="47"/>
      <c r="J113" s="47"/>
      <c r="K113" s="47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7">
        <f>IF($E114="h",'OP Claims by DMISID'!F114/'OP Visits by DMISID'!F114," ")</f>
        <v>0.12666327346760706</v>
      </c>
      <c r="G114" s="47">
        <f>IF($E114="h",'OP Claims by DMISID'!G114/'OP Visits by DMISID'!G114," ")</f>
        <v>3.867285328777495E-2</v>
      </c>
      <c r="H114" s="47">
        <f>IF($E114="h",'OP Claims by DMISID'!H114/'OP Visits by DMISID'!H114," ")</f>
        <v>0.13447354080761359</v>
      </c>
      <c r="I114" s="47">
        <f>IF($E114="h",'OP Claims by DMISID'!I114/'OP Visits by DMISID'!I114," ")</f>
        <v>0.14064042358985795</v>
      </c>
      <c r="J114" s="47">
        <f>'OP Claims by DMISID'!J114/'OP Visits by DMISID'!J114</f>
        <v>0.18297016565422014</v>
      </c>
      <c r="K114" s="47">
        <f>'OP Claims by DMISID'!K114/'OP Visits by DMISID'!K114</f>
        <v>0.17976176971072036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7" t="str">
        <f>IF($E115="h",'OP Claims by DMISID'!F115/'OP Visits by DMISID'!F115," ")</f>
        <v xml:space="preserve"> </v>
      </c>
      <c r="G115" s="47" t="str">
        <f>IF($E115="h",'OP Claims by DMISID'!G115/'OP Visits by DMISID'!G115," ")</f>
        <v xml:space="preserve"> </v>
      </c>
      <c r="H115" s="47" t="str">
        <f>IF($E115="h",'OP Claims by DMISID'!H115/'OP Visits by DMISID'!H115," ")</f>
        <v xml:space="preserve"> </v>
      </c>
      <c r="I115" s="47" t="str">
        <f>IF($E115="h",'OP Claims by DMISID'!I115/'OP Visits by DMISID'!I115," ")</f>
        <v xml:space="preserve"> </v>
      </c>
      <c r="J115" s="47">
        <f>'OP Claims by DMISID'!J115/'OP Visits by DMISID'!J115</f>
        <v>4.433376431810318E-2</v>
      </c>
      <c r="K115" s="47">
        <f>'OP Claims by DMISID'!K115/'OP Visits by DMISID'!K115</f>
        <v>5.0923798143211692E-2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7" t="str">
        <f>IF($E116="h",'OP Claims by DMISID'!F116/'OP Visits by DMISID'!F116," ")</f>
        <v xml:space="preserve"> </v>
      </c>
      <c r="G116" s="47" t="str">
        <f>IF($E116="h",'OP Claims by DMISID'!G116/'OP Visits by DMISID'!G116," ")</f>
        <v xml:space="preserve"> </v>
      </c>
      <c r="H116" s="47" t="str">
        <f>IF($E116="h",'OP Claims by DMISID'!H116/'OP Visits by DMISID'!H116," ")</f>
        <v xml:space="preserve"> </v>
      </c>
      <c r="I116" s="47" t="str">
        <f>IF($E116="h",'OP Claims by DMISID'!I116/'OP Visits by DMISID'!I116," ")</f>
        <v xml:space="preserve"> </v>
      </c>
      <c r="J116" s="47">
        <f>'OP Claims by DMISID'!J116/'OP Visits by DMISID'!J116</f>
        <v>0.10933048433048433</v>
      </c>
      <c r="K116" s="47">
        <f>'OP Claims by DMISID'!K116/'OP Visits by DMISID'!K116</f>
        <v>0.12588797018749273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7">
        <f>IF($E117="h",'OP Claims by DMISID'!F117/'OP Visits by DMISID'!F117," ")</f>
        <v>1.1255015822268619E-3</v>
      </c>
      <c r="G117" s="47">
        <f>IF($E117="h",'OP Claims by DMISID'!G117/'OP Visits by DMISID'!G117," ")</f>
        <v>2.6817645951595488E-2</v>
      </c>
      <c r="H117" s="47">
        <f>IF($E117="h",'OP Claims by DMISID'!H117/'OP Visits by DMISID'!H117," ")</f>
        <v>4.0312580426288575E-2</v>
      </c>
      <c r="I117" s="47">
        <f>IF($E117="h",'OP Claims by DMISID'!I117/'OP Visits by DMISID'!I117," ")</f>
        <v>9.4365723258683212E-2</v>
      </c>
      <c r="J117" s="47"/>
      <c r="K117" s="47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7">
        <f>IF($E118="h",'OP Claims by DMISID'!F118/'OP Visits by DMISID'!F118," ")</f>
        <v>2.2245513014782638E-2</v>
      </c>
      <c r="G118" s="47">
        <f>IF($E118="h",'OP Claims by DMISID'!G118/'OP Visits by DMISID'!G118," ")</f>
        <v>3.620650288806735E-2</v>
      </c>
      <c r="H118" s="47">
        <f>IF($E118="h",'OP Claims by DMISID'!H118/'OP Visits by DMISID'!H118," ")</f>
        <v>3.2867101816082767E-2</v>
      </c>
      <c r="I118" s="47">
        <f>IF($E118="h",'OP Claims by DMISID'!I118/'OP Visits by DMISID'!I118," ")</f>
        <v>4.0532987066593286E-2</v>
      </c>
      <c r="J118" s="47">
        <f>'OP Claims by DMISID'!J118/'OP Visits by DMISID'!J118</f>
        <v>4.5750497737931148E-2</v>
      </c>
      <c r="K118" s="114">
        <f>'OP Claims by DMISID'!K118/'OP Visits by DMISID'!K118</f>
        <v>3.4412264185771771E-2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7">
        <f>IF($E119="h",'OP Claims by DMISID'!F119/'OP Visits by DMISID'!F119," ")</f>
        <v>0.25887762791627578</v>
      </c>
      <c r="G119" s="47">
        <f>IF($E119="h",'OP Claims by DMISID'!G119/'OP Visits by DMISID'!G119," ")</f>
        <v>0.24069537152497616</v>
      </c>
      <c r="H119" s="47">
        <f>IF($E119="h",'OP Claims by DMISID'!H119/'OP Visits by DMISID'!H119," ")</f>
        <v>0.19295754650007099</v>
      </c>
      <c r="I119" s="47">
        <f>IF($E119="h",'OP Claims by DMISID'!I119/'OP Visits by DMISID'!I119," ")</f>
        <v>0.21254878414890424</v>
      </c>
      <c r="J119" s="47">
        <f>'OP Claims by DMISID'!J119/'OP Visits by DMISID'!J119</f>
        <v>0.21262676263612768</v>
      </c>
      <c r="K119" s="47">
        <f>'OP Claims by DMISID'!K119/'OP Visits by DMISID'!K119</f>
        <v>0.2452628462398842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7">
        <f>IF($E120="h",'OP Claims by DMISID'!F120/'OP Visits by DMISID'!F120," ")</f>
        <v>6.543430483776852E-2</v>
      </c>
      <c r="G120" s="47">
        <f>IF($E120="h",'OP Claims by DMISID'!G120/'OP Visits by DMISID'!G120," ")</f>
        <v>4.1647786732260952E-2</v>
      </c>
      <c r="H120" s="47">
        <f>IF($E120="h",'OP Claims by DMISID'!H120/'OP Visits by DMISID'!H120," ")</f>
        <v>3.3423972638680154E-2</v>
      </c>
      <c r="I120" s="47">
        <f>IF($E120="h",'OP Claims by DMISID'!I120/'OP Visits by DMISID'!I120," ")</f>
        <v>3.8184735046216042E-2</v>
      </c>
      <c r="J120" s="47">
        <f>'OP Claims by DMISID'!J120/'OP Visits by DMISID'!J120</f>
        <v>3.0958172057781765E-2</v>
      </c>
      <c r="K120" s="47">
        <f>'OP Claims by DMISID'!K120/'OP Visits by DMISID'!K120</f>
        <v>3.532625358865011E-2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7">
        <f>IF($E121="h",'OP Claims by DMISID'!F121/'OP Visits by DMISID'!F121," ")</f>
        <v>0.33781947864481615</v>
      </c>
      <c r="G121" s="47">
        <f>IF($E121="h",'OP Claims by DMISID'!G121/'OP Visits by DMISID'!G121," ")</f>
        <v>5.967603443874591E-2</v>
      </c>
      <c r="H121" s="47">
        <f>IF($E121="h",'OP Claims by DMISID'!H121/'OP Visits by DMISID'!H121," ")</f>
        <v>8.5195763665930027E-2</v>
      </c>
      <c r="I121" s="47">
        <f>IF($E121="h",'OP Claims by DMISID'!I121/'OP Visits by DMISID'!I121," ")</f>
        <v>8.6323580527101346E-2</v>
      </c>
      <c r="J121" s="47">
        <f>'OP Claims by DMISID'!J121/'OP Visits by DMISID'!J121</f>
        <v>7.169857913532407E-2</v>
      </c>
      <c r="K121" s="47">
        <f>'OP Claims by DMISID'!K121/'OP Visits by DMISID'!K121</f>
        <v>9.3131733240909217E-2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7" t="str">
        <f>IF($E122="h",'OP Claims by DMISID'!F122/'OP Visits by DMISID'!F122," ")</f>
        <v xml:space="preserve"> </v>
      </c>
      <c r="G122" s="47" t="str">
        <f>IF($E122="h",'OP Claims by DMISID'!G122/'OP Visits by DMISID'!G122," ")</f>
        <v xml:space="preserve"> </v>
      </c>
      <c r="H122" s="47" t="str">
        <f>IF($E122="h",'OP Claims by DMISID'!H122/'OP Visits by DMISID'!H122," ")</f>
        <v xml:space="preserve"> </v>
      </c>
      <c r="I122" s="47" t="str">
        <f>IF($E122="h",'OP Claims by DMISID'!I122/'OP Visits by DMISID'!I122," ")</f>
        <v xml:space="preserve"> </v>
      </c>
      <c r="J122" s="47" t="e">
        <f>'OP Claims by DMISID'!J122/'OP Visits by DMISID'!J122</f>
        <v>#VALUE!</v>
      </c>
      <c r="K122" s="47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7">
        <f>IF($E123="h",'OP Claims by DMISID'!F123/'OP Visits by DMISID'!F123," ")</f>
        <v>0.12538470226162576</v>
      </c>
      <c r="G123" s="47">
        <f>IF($E123="h",'OP Claims by DMISID'!G123/'OP Visits by DMISID'!G123," ")</f>
        <v>9.5033487471184411E-2</v>
      </c>
      <c r="H123" s="47">
        <f>IF($E123="h",'OP Claims by DMISID'!H123/'OP Visits by DMISID'!H123," ")</f>
        <v>0.22077663193706146</v>
      </c>
      <c r="I123" s="47">
        <f>IF($E123="h",'OP Claims by DMISID'!I123/'OP Visits by DMISID'!I123," ")</f>
        <v>0.20192062856934997</v>
      </c>
      <c r="J123" s="47">
        <f>'OP Claims by DMISID'!J123/'OP Visits by DMISID'!J123</f>
        <v>0.11026108736489613</v>
      </c>
      <c r="K123" s="47">
        <f>'OP Claims by DMISID'!K123/'OP Visits by DMISID'!K123</f>
        <v>0.11424615842286524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7">
        <f>IF($E124="h",'OP Claims by DMISID'!F124/'OP Visits by DMISID'!F124," ")</f>
        <v>0.20612531437646112</v>
      </c>
      <c r="G124" s="47">
        <f>IF($E124="h",'OP Claims by DMISID'!G124/'OP Visits by DMISID'!G124," ")</f>
        <v>0.20921317629765204</v>
      </c>
      <c r="H124" s="47">
        <f>IF($E124="h",'OP Claims by DMISID'!H124/'OP Visits by DMISID'!H124," ")</f>
        <v>0.21000490318224566</v>
      </c>
      <c r="I124" s="47">
        <f>IF($E124="h",'OP Claims by DMISID'!I124/'OP Visits by DMISID'!I124," ")</f>
        <v>0.22506696665630863</v>
      </c>
      <c r="J124" s="47">
        <f>'OP Claims by DMISID'!J124/'OP Visits by DMISID'!J124</f>
        <v>0.20503612561699691</v>
      </c>
      <c r="K124" s="47">
        <f>'OP Claims by DMISID'!K124/'OP Visits by DMISID'!K124</f>
        <v>0.21147032055455831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7" t="str">
        <f>IF($E125="h",'OP Claims by DMISID'!F125/'OP Visits by DMISID'!F125," ")</f>
        <v xml:space="preserve"> </v>
      </c>
      <c r="G125" s="47" t="str">
        <f>IF($E125="h",'OP Claims by DMISID'!G125/'OP Visits by DMISID'!G125," ")</f>
        <v xml:space="preserve"> </v>
      </c>
      <c r="H125" s="47" t="str">
        <f>IF($E125="h",'OP Claims by DMISID'!H125/'OP Visits by DMISID'!H125," ")</f>
        <v xml:space="preserve"> </v>
      </c>
      <c r="I125" s="47" t="str">
        <f>IF($E125="h",'OP Claims by DMISID'!I125/'OP Visits by DMISID'!I125," ")</f>
        <v xml:space="preserve"> </v>
      </c>
      <c r="J125" s="47" t="e">
        <f>'OP Claims by DMISID'!J125/'OP Visits by DMISID'!J125</f>
        <v>#VALUE!</v>
      </c>
      <c r="K125" s="47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7" t="str">
        <f>IF($E126="h",'OP Claims by DMISID'!F126/'OP Visits by DMISID'!F126," ")</f>
        <v xml:space="preserve"> </v>
      </c>
      <c r="G126" s="47" t="str">
        <f>IF($E126="h",'OP Claims by DMISID'!G126/'OP Visits by DMISID'!G126," ")</f>
        <v xml:space="preserve"> </v>
      </c>
      <c r="H126" s="47" t="str">
        <f>IF($E126="h",'OP Claims by DMISID'!H126/'OP Visits by DMISID'!H126," ")</f>
        <v xml:space="preserve"> </v>
      </c>
      <c r="I126" s="47" t="str">
        <f>IF($E126="h",'OP Claims by DMISID'!I126/'OP Visits by DMISID'!I126," ")</f>
        <v xml:space="preserve"> </v>
      </c>
      <c r="J126" s="47">
        <f>'OP Claims by DMISID'!J126/'OP Visits by DMISID'!J126</f>
        <v>0.1147822393685738</v>
      </c>
      <c r="K126" s="47">
        <f>'OP Claims by DMISID'!K126/'OP Visits by DMISID'!K126</f>
        <v>0.14048654365965449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7">
        <f>IF($E127="h",'OP Claims by DMISID'!F127/'OP Visits by DMISID'!F127," ")</f>
        <v>0.13726374004821426</v>
      </c>
      <c r="G127" s="47">
        <f>IF($E127="h",'OP Claims by DMISID'!G127/'OP Visits by DMISID'!G127," ")</f>
        <v>0.15091858419846524</v>
      </c>
      <c r="H127" s="47">
        <f>IF($E127="h",'OP Claims by DMISID'!H127/'OP Visits by DMISID'!H127," ")</f>
        <v>0.14378918827317405</v>
      </c>
      <c r="I127" s="47">
        <f>IF($E127="h",'OP Claims by DMISID'!I127/'OP Visits by DMISID'!I127," ")</f>
        <v>0.13742271766517011</v>
      </c>
      <c r="J127" s="47">
        <f>'OP Claims by DMISID'!J127/'OP Visits by DMISID'!J127</f>
        <v>0.11540431078627625</v>
      </c>
      <c r="K127" s="47">
        <f>'OP Claims by DMISID'!K127/'OP Visits by DMISID'!K127</f>
        <v>0.20656921851893983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7">
        <f>IF($E128="h",'OP Claims by DMISID'!F128/'OP Visits by DMISID'!F128," ")</f>
        <v>0.16114877218643639</v>
      </c>
      <c r="G128" s="47">
        <f>IF($E128="h",'OP Claims by DMISID'!G128/'OP Visits by DMISID'!G128," ")</f>
        <v>0.32884820648833973</v>
      </c>
      <c r="H128" s="47">
        <f>IF($E128="h",'OP Claims by DMISID'!H128/'OP Visits by DMISID'!H128," ")</f>
        <v>0.31606123413694048</v>
      </c>
      <c r="I128" s="47">
        <f>IF($E128="h",'OP Claims by DMISID'!I128/'OP Visits by DMISID'!I128," ")</f>
        <v>0.30627701086728487</v>
      </c>
      <c r="J128" s="47">
        <f>'OP Claims by DMISID'!J128/'OP Visits by DMISID'!J128</f>
        <v>0.25092250922509224</v>
      </c>
      <c r="K128" s="47">
        <f>'OP Claims by DMISID'!K128/'OP Visits by DMISID'!K128</f>
        <v>0.18389320335376388</v>
      </c>
      <c r="L128" s="6"/>
    </row>
    <row r="129" spans="2:12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7" t="str">
        <f>IF($E129="h",'OP Claims by DMISID'!F129/'OP Visits by DMISID'!F129," ")</f>
        <v xml:space="preserve"> </v>
      </c>
      <c r="G129" s="47" t="str">
        <f>IF($E129="h",'OP Claims by DMISID'!G129/'OP Visits by DMISID'!G129," ")</f>
        <v xml:space="preserve"> </v>
      </c>
      <c r="H129" s="47" t="str">
        <f>IF($E129="h",'OP Claims by DMISID'!H129/'OP Visits by DMISID'!H129," ")</f>
        <v xml:space="preserve"> </v>
      </c>
      <c r="I129" s="47" t="str">
        <f>IF($E129="h",'OP Claims by DMISID'!I129/'OP Visits by DMISID'!I129," ")</f>
        <v xml:space="preserve"> </v>
      </c>
      <c r="J129" s="47">
        <f>'OP Claims by DMISID'!J129/'OP Visits by DMISID'!J129</f>
        <v>0.12916748466966152</v>
      </c>
      <c r="K129" s="47">
        <f>'OP Claims by DMISID'!K129/'OP Visits by DMISID'!K129</f>
        <v>0.14790535141065406</v>
      </c>
      <c r="L129" s="6"/>
    </row>
    <row r="130" spans="2:12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7">
        <f>IF($E130="h",'OP Claims by DMISID'!F130/'OP Visits by DMISID'!F130," ")</f>
        <v>0.64896808565664921</v>
      </c>
      <c r="G130" s="47">
        <f>IF($E130="h",'OP Claims by DMISID'!G130/'OP Visits by DMISID'!G130," ")</f>
        <v>0.36541146250209405</v>
      </c>
      <c r="H130" s="47">
        <f>IF($E130="h",'OP Claims by DMISID'!H130/'OP Visits by DMISID'!H130," ")</f>
        <v>0.22859726842129466</v>
      </c>
      <c r="I130" s="47">
        <f>IF($E130="h",'OP Claims by DMISID'!I130/'OP Visits by DMISID'!I130," ")</f>
        <v>0.34267510704115706</v>
      </c>
      <c r="J130" s="47">
        <f>'OP Claims by DMISID'!J130/'OP Visits by DMISID'!J130</f>
        <v>0.39499943432514989</v>
      </c>
      <c r="K130" s="47">
        <f>'OP Claims by DMISID'!K130/'OP Visits by DMISID'!K130</f>
        <v>0.45961803268873858</v>
      </c>
      <c r="L130" s="6"/>
    </row>
    <row r="131" spans="2:12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7">
        <f>IF($E131="h",'OP Claims by DMISID'!F131/'OP Visits by DMISID'!F131," ")</f>
        <v>0.1555267142548129</v>
      </c>
      <c r="G131" s="47">
        <f>IF($E131="h",'OP Claims by DMISID'!G131/'OP Visits by DMISID'!G131," ")</f>
        <v>0.15599261218988669</v>
      </c>
      <c r="H131" s="47">
        <f>IF($E131="h",'OP Claims by DMISID'!H131/'OP Visits by DMISID'!H131," ")</f>
        <v>0.13153083645024405</v>
      </c>
      <c r="I131" s="47">
        <f>IF($E131="h",'OP Claims by DMISID'!I131/'OP Visits by DMISID'!I131," ")</f>
        <v>0.17342004616447357</v>
      </c>
      <c r="J131" s="47">
        <f>'OP Claims by DMISID'!J131/'OP Visits by DMISID'!J131</f>
        <v>0.20198574532149255</v>
      </c>
      <c r="K131" s="47">
        <f>'OP Claims by DMISID'!K131/'OP Visits by DMISID'!K131</f>
        <v>0.24073946492134574</v>
      </c>
      <c r="L131" s="6" t="s">
        <v>297</v>
      </c>
    </row>
    <row r="132" spans="2:12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7" t="str">
        <f>IF($E132="h",'OP Claims by DMISID'!F132/'OP Visits by DMISID'!F132," ")</f>
        <v xml:space="preserve"> </v>
      </c>
      <c r="G132" s="47" t="str">
        <f>IF($E132="h",'OP Claims by DMISID'!G132/'OP Visits by DMISID'!G132," ")</f>
        <v xml:space="preserve"> </v>
      </c>
      <c r="H132" s="47" t="str">
        <f>IF($E132="h",'OP Claims by DMISID'!H132/'OP Visits by DMISID'!H132," ")</f>
        <v xml:space="preserve"> </v>
      </c>
      <c r="I132" s="47" t="str">
        <f>IF($E132="h",'OP Claims by DMISID'!I132/'OP Visits by DMISID'!I132," ")</f>
        <v xml:space="preserve"> </v>
      </c>
      <c r="J132" s="47" t="e">
        <f>'OP Claims by DMISID'!J132/'OP Visits by DMISID'!J132</f>
        <v>#VALUE!</v>
      </c>
      <c r="K132" s="47" t="e">
        <f>'OP Claims by DMISID'!K132/'OP Visits by DMISID'!K132</f>
        <v>#VALUE!</v>
      </c>
      <c r="L132" s="6" t="s">
        <v>296</v>
      </c>
    </row>
    <row r="133" spans="2:12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7" t="str">
        <f>IF($E133="h",'OP Claims by DMISID'!F133/'OP Visits by DMISID'!F133," ")</f>
        <v xml:space="preserve"> </v>
      </c>
      <c r="G133" s="47" t="str">
        <f>IF($E133="h",'OP Claims by DMISID'!G133/'OP Visits by DMISID'!G133," ")</f>
        <v xml:space="preserve"> </v>
      </c>
      <c r="H133" s="47" t="str">
        <f>IF($E133="h",'OP Claims by DMISID'!H133/'OP Visits by DMISID'!H133," ")</f>
        <v xml:space="preserve"> </v>
      </c>
      <c r="I133" s="47" t="str">
        <f>IF($E133="h",'OP Claims by DMISID'!I133/'OP Visits by DMISID'!I133," ")</f>
        <v xml:space="preserve"> </v>
      </c>
      <c r="J133" s="47">
        <f>'OP Claims by DMISID'!J133/'OP Visits by DMISID'!J133</f>
        <v>0.20880895677643646</v>
      </c>
      <c r="K133" s="47">
        <f>'OP Claims by DMISID'!K133/'OP Visits by DMISID'!K133</f>
        <v>0.26034811078074366</v>
      </c>
      <c r="L133" s="6"/>
    </row>
    <row r="134" spans="2:12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7">
        <f>IF($E134="h",'OP Claims by DMISID'!F134/'OP Visits by DMISID'!F134," ")</f>
        <v>3.296676394831774E-2</v>
      </c>
      <c r="G134" s="47">
        <f>IF($E134="h",'OP Claims by DMISID'!G134/'OP Visits by DMISID'!G134," ")</f>
        <v>7.4669581056466303E-2</v>
      </c>
      <c r="H134" s="47">
        <f>IF($E134="h",'OP Claims by DMISID'!H134/'OP Visits by DMISID'!H134," ")</f>
        <v>0.29236311399650339</v>
      </c>
      <c r="I134" s="47">
        <f>'OP Claims by DMISID'!I134/'OP Visits by DMISID'!I134</f>
        <v>5.8480067477000935E-2</v>
      </c>
      <c r="J134" s="47">
        <f>'OP Claims by DMISID'!J134/'OP Visits by DMISID'!J134</f>
        <v>5.8232915994170832E-2</v>
      </c>
      <c r="K134" s="47">
        <f>'OP Claims by DMISID'!K134/'OP Visits by DMISID'!K134</f>
        <v>5.9760425745418143E-2</v>
      </c>
      <c r="L134" s="6"/>
    </row>
    <row r="135" spans="2:12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7">
        <f>IF($E135="h",'OP Claims by DMISID'!F135/'OP Visits by DMISID'!F135," ")</f>
        <v>0.17755117926364131</v>
      </c>
      <c r="G135" s="47">
        <f>IF($E135="h",'OP Claims by DMISID'!G135/'OP Visits by DMISID'!G135," ")</f>
        <v>0.16750418760469013</v>
      </c>
      <c r="H135" s="47">
        <f>IF($E135="h",'OP Claims by DMISID'!H135/'OP Visits by DMISID'!H135," ")</f>
        <v>0.18091357628408566</v>
      </c>
      <c r="I135" s="47">
        <f>IF($E135="h",'OP Claims by DMISID'!I135/'OP Visits by DMISID'!I135," ")</f>
        <v>0.17908721553378698</v>
      </c>
      <c r="J135" s="47">
        <f>'OP Claims by DMISID'!J135/'OP Visits by DMISID'!J135</f>
        <v>0.18698532392317133</v>
      </c>
      <c r="K135" s="47">
        <f>'OP Claims by DMISID'!K135/'OP Visits by DMISID'!K135</f>
        <v>0.19975615061420279</v>
      </c>
      <c r="L135" s="6"/>
    </row>
    <row r="136" spans="2:12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7">
        <f>IF($E136="h",'OP Claims by DMISID'!F136/'OP Visits by DMISID'!F136," ")</f>
        <v>0.33554107467150945</v>
      </c>
      <c r="G136" s="47">
        <f>IF($E136="h",'OP Claims by DMISID'!G136/'OP Visits by DMISID'!G136," ")</f>
        <v>0.16622731165102339</v>
      </c>
      <c r="H136" s="47">
        <f>IF($E136="h",'OP Claims by DMISID'!H136/'OP Visits by DMISID'!H136," ")</f>
        <v>0.12479821351700388</v>
      </c>
      <c r="I136" s="47">
        <f>IF($E136="h",'OP Claims by DMISID'!I136/'OP Visits by DMISID'!I136," ")</f>
        <v>0.13096354429649293</v>
      </c>
      <c r="J136" s="47">
        <f>'OP Claims by DMISID'!J136/'OP Visits by DMISID'!J136</f>
        <v>0.13045320398562371</v>
      </c>
      <c r="K136" s="47">
        <f>'OP Claims by DMISID'!K136/'OP Visits by DMISID'!K136</f>
        <v>0.12309255734425913</v>
      </c>
      <c r="L136" s="6"/>
    </row>
    <row r="137" spans="2:12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7" t="str">
        <f>IF($E137="h",'OP Claims by DMISID'!F137/'OP Visits by DMISID'!F137," ")</f>
        <v xml:space="preserve"> </v>
      </c>
      <c r="G137" s="47" t="str">
        <f>IF($E137="h",'OP Claims by DMISID'!G137/'OP Visits by DMISID'!G137," ")</f>
        <v xml:space="preserve"> </v>
      </c>
      <c r="H137" s="47" t="str">
        <f>IF($E137="h",'OP Claims by DMISID'!H137/'OP Visits by DMISID'!H137," ")</f>
        <v xml:space="preserve"> </v>
      </c>
      <c r="I137" s="47" t="str">
        <f>IF($E137="h",'OP Claims by DMISID'!I137/'OP Visits by DMISID'!I137," ")</f>
        <v xml:space="preserve"> </v>
      </c>
      <c r="J137" s="47">
        <f>'OP Claims by DMISID'!J137/'OP Visits by DMISID'!J137</f>
        <v>3.9305192478668774E-2</v>
      </c>
      <c r="K137" s="47">
        <f>'OP Claims by DMISID'!K137/'OP Visits by DMISID'!K137</f>
        <v>0.10621478548416854</v>
      </c>
      <c r="L137" s="6"/>
    </row>
    <row r="138" spans="2:12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7" t="str">
        <f>IF($E138="h",'OP Claims by DMISID'!F138/'OP Visits by DMISID'!F138," ")</f>
        <v xml:space="preserve"> </v>
      </c>
      <c r="G138" s="47" t="str">
        <f>IF($E138="h",'OP Claims by DMISID'!G138/'OP Visits by DMISID'!G138," ")</f>
        <v xml:space="preserve"> </v>
      </c>
      <c r="H138" s="47" t="str">
        <f>IF($E138="h",'OP Claims by DMISID'!H138/'OP Visits by DMISID'!H138," ")</f>
        <v xml:space="preserve"> </v>
      </c>
      <c r="I138" s="47" t="str">
        <f>IF($E138="h",'OP Claims by DMISID'!I138/'OP Visits by DMISID'!I138," ")</f>
        <v xml:space="preserve"> </v>
      </c>
      <c r="J138" s="47" t="e">
        <f>'OP Claims by DMISID'!J138/'OP Visits by DMISID'!J138</f>
        <v>#VALUE!</v>
      </c>
      <c r="K138" s="47" t="e">
        <f>'OP Claims by DMISID'!K138/'OP Visits by DMISID'!K138</f>
        <v>#VALUE!</v>
      </c>
      <c r="L138" s="6"/>
    </row>
    <row r="139" spans="2:12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7" t="str">
        <f>IF($E139="h",'OP Claims by DMISID'!F139/'OP Visits by DMISID'!F139," ")</f>
        <v xml:space="preserve"> </v>
      </c>
      <c r="G139" s="47" t="str">
        <f>IF($E139="h",'OP Claims by DMISID'!G139/'OP Visits by DMISID'!G139," ")</f>
        <v xml:space="preserve"> </v>
      </c>
      <c r="H139" s="47" t="str">
        <f>IF($E139="h",'OP Claims by DMISID'!H139/'OP Visits by DMISID'!H139," ")</f>
        <v xml:space="preserve"> </v>
      </c>
      <c r="I139" s="47" t="str">
        <f>IF($E139="h",'OP Claims by DMISID'!I139/'OP Visits by DMISID'!I139," ")</f>
        <v xml:space="preserve"> </v>
      </c>
      <c r="J139" s="47">
        <f>'OP Claims by DMISID'!J139/'OP Visits by DMISID'!J139</f>
        <v>0.14275325660806881</v>
      </c>
      <c r="K139" s="47">
        <f>'OP Claims by DMISID'!K139/'OP Visits by DMISID'!K139</f>
        <v>0.17852892168531301</v>
      </c>
      <c r="L139" s="6"/>
    </row>
    <row r="140" spans="2:12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7" t="str">
        <f>IF($E140="h",'OP Claims by DMISID'!F140/'OP Visits by DMISID'!F140," ")</f>
        <v xml:space="preserve"> </v>
      </c>
      <c r="G140" s="47" t="str">
        <f>IF($E140="h",'OP Claims by DMISID'!G140/'OP Visits by DMISID'!G140," ")</f>
        <v xml:space="preserve"> </v>
      </c>
      <c r="H140" s="47" t="str">
        <f>IF($E140="h",'OP Claims by DMISID'!H140/'OP Visits by DMISID'!H140," ")</f>
        <v xml:space="preserve"> </v>
      </c>
      <c r="I140" s="47" t="str">
        <f>IF($E140="h",'OP Claims by DMISID'!I140/'OP Visits by DMISID'!I140," ")</f>
        <v xml:space="preserve"> </v>
      </c>
      <c r="J140" s="47" t="e">
        <f>'OP Claims by DMISID'!J140/'OP Visits by DMISID'!J140</f>
        <v>#VALUE!</v>
      </c>
      <c r="K140" s="47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7" t="str">
        <f>IF($E141="h",'OP Claims by DMISID'!F141/'OP Visits by DMISID'!F141," ")</f>
        <v xml:space="preserve"> </v>
      </c>
      <c r="G141" s="47" t="str">
        <f>IF($E141="h",'OP Claims by DMISID'!G141/'OP Visits by DMISID'!G141," ")</f>
        <v xml:space="preserve"> </v>
      </c>
      <c r="H141" s="47" t="str">
        <f>IF($E141="h",'OP Claims by DMISID'!H141/'OP Visits by DMISID'!H141," ")</f>
        <v xml:space="preserve"> </v>
      </c>
      <c r="I141" s="47" t="str">
        <f>IF($E141="h",'OP Claims by DMISID'!I141/'OP Visits by DMISID'!I141," ")</f>
        <v xml:space="preserve"> </v>
      </c>
      <c r="J141" s="47">
        <f>'OP Claims by DMISID'!J141/'OP Visits by DMISID'!J141</f>
        <v>9.4939663841402094E-2</v>
      </c>
      <c r="K141" s="47">
        <f>'OP Claims by DMISID'!K141/'OP Visits by DMISID'!K141</f>
        <v>0.18108696728208681</v>
      </c>
      <c r="L141" s="6"/>
    </row>
    <row r="142" spans="2:12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7" t="str">
        <f>IF($E142="h",'OP Claims by DMISID'!F142/'OP Visits by DMISID'!F142," ")</f>
        <v xml:space="preserve"> </v>
      </c>
      <c r="G142" s="47" t="str">
        <f>IF($E142="h",'OP Claims by DMISID'!G142/'OP Visits by DMISID'!G142," ")</f>
        <v xml:space="preserve"> </v>
      </c>
      <c r="H142" s="47" t="str">
        <f>IF($E142="h",'OP Claims by DMISID'!H142/'OP Visits by DMISID'!H142," ")</f>
        <v xml:space="preserve"> </v>
      </c>
      <c r="I142" s="47" t="str">
        <f>IF($E142="h",'OP Claims by DMISID'!I142/'OP Visits by DMISID'!I142," ")</f>
        <v xml:space="preserve"> </v>
      </c>
      <c r="J142" s="47" t="e">
        <f>'OP Claims by DMISID'!J142/'OP Visits by DMISID'!J142</f>
        <v>#VALUE!</v>
      </c>
      <c r="K142" s="47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7">
        <f>IF($E143="h",'OP Claims by DMISID'!F143/'OP Visits by DMISID'!F143," ")</f>
        <v>0.70032810791104627</v>
      </c>
      <c r="G143" s="47">
        <f>IF($E143="h",'OP Claims by DMISID'!G143/'OP Visits by DMISID'!G143," ")</f>
        <v>0.38494338039983222</v>
      </c>
      <c r="H143" s="47">
        <f>IF($E143="h",'OP Claims by DMISID'!H143/'OP Visits by DMISID'!H143," ")</f>
        <v>0.29108600896310394</v>
      </c>
      <c r="I143" s="47">
        <f>IF($E143="h",'OP Claims by DMISID'!I143/'OP Visits by DMISID'!I143," ")</f>
        <v>0.31377762280434118</v>
      </c>
      <c r="J143" s="47">
        <f>'OP Claims by DMISID'!J143/'OP Visits by DMISID'!J143</f>
        <v>0.27720512781240908</v>
      </c>
      <c r="K143" s="47">
        <f>'OP Claims by DMISID'!K143/'OP Visits by DMISID'!K143</f>
        <v>0.220016010023667</v>
      </c>
      <c r="L143" s="6"/>
    </row>
    <row r="144" spans="2:12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7" t="str">
        <f>IF($E144="h",'OP Claims by DMISID'!F144/'OP Visits by DMISID'!F144," ")</f>
        <v xml:space="preserve"> </v>
      </c>
      <c r="G144" s="47" t="str">
        <f>IF($E144="h",'OP Claims by DMISID'!G144/'OP Visits by DMISID'!G144," ")</f>
        <v xml:space="preserve"> </v>
      </c>
      <c r="H144" s="47" t="str">
        <f>IF($E144="h",'OP Claims by DMISID'!H144/'OP Visits by DMISID'!H144," ")</f>
        <v xml:space="preserve"> </v>
      </c>
      <c r="I144" s="47"/>
      <c r="J144" s="47"/>
      <c r="K144" s="47"/>
      <c r="L144" s="6" t="s">
        <v>130</v>
      </c>
    </row>
    <row r="145" spans="2:12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7" t="str">
        <f>IF($E145="h",'OP Claims by DMISID'!F145/'OP Visits by DMISID'!F145," ")</f>
        <v xml:space="preserve"> </v>
      </c>
      <c r="G145" s="47" t="str">
        <f>IF($E145="h",'OP Claims by DMISID'!G145/'OP Visits by DMISID'!G145," ")</f>
        <v xml:space="preserve"> </v>
      </c>
      <c r="H145" s="47" t="str">
        <f>IF($E145="h",'OP Claims by DMISID'!H145/'OP Visits by DMISID'!H145," ")</f>
        <v xml:space="preserve"> </v>
      </c>
      <c r="I145" s="47" t="str">
        <f>IF($E145="h",'OP Claims by DMISID'!I145/'OP Visits by DMISID'!I145," ")</f>
        <v xml:space="preserve"> </v>
      </c>
      <c r="J145" s="47" t="e">
        <f>'OP Claims by DMISID'!J145/'OP Visits by DMISID'!J145</f>
        <v>#VALUE!</v>
      </c>
      <c r="K145" s="47" t="e">
        <f>'OP Claims by DMISID'!K145/'OP Visits by DMISID'!K145</f>
        <v>#VALUE!</v>
      </c>
      <c r="L145" s="6"/>
    </row>
    <row r="146" spans="2:12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7">
        <f>IF($E146="h",'OP Claims by DMISID'!F146/'OP Visits by DMISID'!F146," ")</f>
        <v>0.14950235155281655</v>
      </c>
      <c r="G146" s="47">
        <f>IF($E146="h",'OP Claims by DMISID'!G146/'OP Visits by DMISID'!G146," ")</f>
        <v>0.12670155106526462</v>
      </c>
      <c r="H146" s="47">
        <f>IF($E146="h",'OP Claims by DMISID'!H146/'OP Visits by DMISID'!H146," ")</f>
        <v>0.17584430326643982</v>
      </c>
      <c r="I146" s="47"/>
      <c r="J146" s="47"/>
      <c r="K146" s="47"/>
      <c r="L146" s="6" t="s">
        <v>344</v>
      </c>
    </row>
    <row r="147" spans="2:12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7">
        <f>IF($E147="h",'OP Claims by DMISID'!F147/'OP Visits by DMISID'!F147," ")</f>
        <v>0.13298282709946566</v>
      </c>
      <c r="G147" s="47">
        <f>IF($E147="h",'OP Claims by DMISID'!G147/'OP Visits by DMISID'!G147," ")</f>
        <v>0.10709652845402834</v>
      </c>
      <c r="H147" s="47">
        <f>IF($E147="h",'OP Claims by DMISID'!H147/'OP Visits by DMISID'!H147," ")</f>
        <v>0.23498695778185683</v>
      </c>
      <c r="I147" s="47"/>
      <c r="J147" s="47"/>
      <c r="K147" s="47"/>
      <c r="L147" s="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481"/>
  <sheetViews>
    <sheetView topLeftCell="A43" workbookViewId="0">
      <selection activeCell="G13" sqref="G13"/>
    </sheetView>
  </sheetViews>
  <sheetFormatPr defaultRowHeight="12.75" x14ac:dyDescent="0.2"/>
  <sheetData>
    <row r="1" spans="1:11" x14ac:dyDescent="0.2">
      <c r="A1" s="145" t="s">
        <v>321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">
      <c r="A2" s="145"/>
      <c r="B2" s="145"/>
      <c r="C2" s="145"/>
      <c r="D2" s="145"/>
      <c r="E2" s="145"/>
      <c r="F2" s="145" t="s">
        <v>471</v>
      </c>
      <c r="G2" s="145" t="s">
        <v>472</v>
      </c>
      <c r="H2" s="145" t="s">
        <v>473</v>
      </c>
      <c r="I2" s="145" t="s">
        <v>474</v>
      </c>
      <c r="J2" s="145" t="s">
        <v>475</v>
      </c>
      <c r="K2" s="145" t="s">
        <v>476</v>
      </c>
    </row>
    <row r="3" spans="1:11" x14ac:dyDescent="0.2">
      <c r="B3" t="s">
        <v>322</v>
      </c>
      <c r="C3" s="2" t="s">
        <v>8</v>
      </c>
      <c r="D3" t="s">
        <v>9</v>
      </c>
      <c r="E3" t="s">
        <v>291</v>
      </c>
      <c r="F3" t="s">
        <v>323</v>
      </c>
      <c r="G3" t="s">
        <v>323</v>
      </c>
      <c r="H3" t="s">
        <v>323</v>
      </c>
      <c r="I3" t="s">
        <v>323</v>
      </c>
      <c r="J3" t="s">
        <v>323</v>
      </c>
      <c r="K3" t="s">
        <v>323</v>
      </c>
    </row>
    <row r="4" spans="1:11" x14ac:dyDescent="0.2">
      <c r="B4" t="s">
        <v>324</v>
      </c>
      <c r="C4" s="2" t="s">
        <v>353</v>
      </c>
      <c r="D4" t="s">
        <v>354</v>
      </c>
      <c r="E4" t="s">
        <v>355</v>
      </c>
      <c r="F4" t="s">
        <v>325</v>
      </c>
      <c r="G4" t="s">
        <v>325</v>
      </c>
      <c r="H4" t="s">
        <v>325</v>
      </c>
      <c r="I4" t="s">
        <v>325</v>
      </c>
      <c r="J4" t="s">
        <v>325</v>
      </c>
      <c r="K4" t="s">
        <v>325</v>
      </c>
    </row>
    <row r="5" spans="1:11" x14ac:dyDescent="0.2">
      <c r="B5" t="s">
        <v>1</v>
      </c>
      <c r="C5" s="2" t="s">
        <v>151</v>
      </c>
      <c r="D5" t="s">
        <v>152</v>
      </c>
      <c r="E5" t="s">
        <v>292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431</v>
      </c>
      <c r="E6" t="s">
        <v>293</v>
      </c>
      <c r="F6">
        <v>845879.47</v>
      </c>
      <c r="G6">
        <v>532873.67000000004</v>
      </c>
      <c r="H6">
        <v>892016.67</v>
      </c>
      <c r="I6">
        <v>833496.49</v>
      </c>
      <c r="J6">
        <v>556827.78</v>
      </c>
      <c r="K6">
        <v>862379.75</v>
      </c>
    </row>
    <row r="7" spans="1:11" x14ac:dyDescent="0.2">
      <c r="B7" t="s">
        <v>1</v>
      </c>
      <c r="C7" s="2" t="s">
        <v>11</v>
      </c>
      <c r="D7" t="s">
        <v>12</v>
      </c>
      <c r="E7" t="s">
        <v>292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153</v>
      </c>
      <c r="D8" t="s">
        <v>154</v>
      </c>
      <c r="E8" t="s">
        <v>292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155</v>
      </c>
      <c r="D9" t="s">
        <v>156</v>
      </c>
      <c r="E9" t="s">
        <v>292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293</v>
      </c>
      <c r="F10">
        <v>1159290.3</v>
      </c>
      <c r="G10">
        <v>485099.36</v>
      </c>
      <c r="H10">
        <v>736686.4</v>
      </c>
      <c r="I10">
        <v>662855.11</v>
      </c>
      <c r="J10">
        <v>680809.06</v>
      </c>
      <c r="K10">
        <v>531159.77</v>
      </c>
    </row>
    <row r="11" spans="1:11" x14ac:dyDescent="0.2">
      <c r="B11" t="s">
        <v>1</v>
      </c>
      <c r="C11" s="2" t="s">
        <v>157</v>
      </c>
      <c r="D11" t="s">
        <v>158</v>
      </c>
      <c r="E11" t="s">
        <v>292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159</v>
      </c>
      <c r="D12" t="s">
        <v>160</v>
      </c>
      <c r="E12" t="s">
        <v>292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161</v>
      </c>
      <c r="D13" t="s">
        <v>162</v>
      </c>
      <c r="E13" t="s">
        <v>292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293</v>
      </c>
      <c r="F14">
        <v>14075.28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163</v>
      </c>
      <c r="D15" t="s">
        <v>164</v>
      </c>
      <c r="E15" t="s">
        <v>292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293</v>
      </c>
      <c r="F16">
        <v>363692.79</v>
      </c>
      <c r="G16">
        <v>476343.13</v>
      </c>
      <c r="H16">
        <v>320906.81</v>
      </c>
      <c r="I16">
        <v>182718.14</v>
      </c>
      <c r="J16">
        <v>283400.69</v>
      </c>
      <c r="K16">
        <v>204058.8</v>
      </c>
    </row>
    <row r="17" spans="2:11" x14ac:dyDescent="0.2">
      <c r="B17" t="s">
        <v>1</v>
      </c>
      <c r="C17" s="2" t="s">
        <v>165</v>
      </c>
      <c r="D17" t="s">
        <v>166</v>
      </c>
      <c r="E17" t="s">
        <v>292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292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167</v>
      </c>
      <c r="D19" t="s">
        <v>168</v>
      </c>
      <c r="E19" t="s">
        <v>292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169</v>
      </c>
      <c r="D20" t="s">
        <v>170</v>
      </c>
      <c r="E20" t="s">
        <v>292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171</v>
      </c>
      <c r="D21" t="s">
        <v>172</v>
      </c>
      <c r="E21" t="s">
        <v>292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293</v>
      </c>
      <c r="F22">
        <v>24299.21</v>
      </c>
      <c r="G22">
        <v>35402.67</v>
      </c>
      <c r="H22">
        <v>29137.59</v>
      </c>
      <c r="I22">
        <v>958.97</v>
      </c>
      <c r="J22">
        <v>55487.6</v>
      </c>
      <c r="K22">
        <v>26397.77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292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173</v>
      </c>
      <c r="D24" t="s">
        <v>174</v>
      </c>
      <c r="E24" t="s">
        <v>292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175</v>
      </c>
      <c r="D25" t="s">
        <v>176</v>
      </c>
      <c r="E25" t="s">
        <v>292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397</v>
      </c>
      <c r="E26" t="s">
        <v>293</v>
      </c>
      <c r="F26">
        <v>262551.44</v>
      </c>
      <c r="G26">
        <v>356283.25</v>
      </c>
      <c r="H26">
        <v>267180.27</v>
      </c>
      <c r="I26">
        <v>57521.45</v>
      </c>
      <c r="J26">
        <v>0</v>
      </c>
      <c r="K26" t="s">
        <v>125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293</v>
      </c>
      <c r="F27">
        <v>274998.86</v>
      </c>
      <c r="G27">
        <v>340618.21</v>
      </c>
      <c r="H27">
        <v>835519.9</v>
      </c>
      <c r="I27">
        <v>798730.07</v>
      </c>
      <c r="J27">
        <v>996577.67</v>
      </c>
      <c r="K27">
        <v>489045.93</v>
      </c>
    </row>
    <row r="28" spans="2:11" x14ac:dyDescent="0.2">
      <c r="B28" t="s">
        <v>1</v>
      </c>
      <c r="C28" s="2" t="s">
        <v>177</v>
      </c>
      <c r="D28" t="s">
        <v>178</v>
      </c>
      <c r="E28" t="s">
        <v>292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179</v>
      </c>
      <c r="D29" t="s">
        <v>180</v>
      </c>
      <c r="E29" t="s">
        <v>292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181</v>
      </c>
      <c r="D30" t="s">
        <v>182</v>
      </c>
      <c r="E30" t="s">
        <v>292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292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398</v>
      </c>
      <c r="E32" t="s">
        <v>293</v>
      </c>
      <c r="F32">
        <v>392975.97</v>
      </c>
      <c r="G32">
        <v>680597.97</v>
      </c>
      <c r="H32">
        <v>705203.12</v>
      </c>
      <c r="I32">
        <v>607968.57999999996</v>
      </c>
      <c r="J32">
        <v>575442.62</v>
      </c>
      <c r="K32">
        <v>989098.59</v>
      </c>
    </row>
    <row r="33" spans="2:11" x14ac:dyDescent="0.2">
      <c r="B33" t="s">
        <v>1</v>
      </c>
      <c r="C33" s="2" t="s">
        <v>183</v>
      </c>
      <c r="D33" t="s">
        <v>184</v>
      </c>
      <c r="E33" t="s">
        <v>292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185</v>
      </c>
      <c r="D34" t="s">
        <v>186</v>
      </c>
      <c r="E34" t="s">
        <v>292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187</v>
      </c>
      <c r="D35" t="s">
        <v>188</v>
      </c>
      <c r="E35" t="s">
        <v>292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189</v>
      </c>
      <c r="D36" t="s">
        <v>190</v>
      </c>
      <c r="E36" t="s">
        <v>292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191</v>
      </c>
      <c r="D37" t="s">
        <v>192</v>
      </c>
      <c r="E37" t="s">
        <v>292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193</v>
      </c>
      <c r="D38" t="s">
        <v>194</v>
      </c>
      <c r="E38" t="s">
        <v>292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399</v>
      </c>
      <c r="E39" t="s">
        <v>293</v>
      </c>
      <c r="F39">
        <v>2119004.62</v>
      </c>
      <c r="G39">
        <v>2513932.09</v>
      </c>
      <c r="H39">
        <v>1668901.97</v>
      </c>
      <c r="I39">
        <v>1780111.95</v>
      </c>
      <c r="J39">
        <v>1113068.8999999999</v>
      </c>
      <c r="K39">
        <v>761335.08</v>
      </c>
    </row>
    <row r="40" spans="2:11" x14ac:dyDescent="0.2">
      <c r="B40" t="s">
        <v>1</v>
      </c>
      <c r="C40" s="2" t="s">
        <v>195</v>
      </c>
      <c r="D40" t="s">
        <v>196</v>
      </c>
      <c r="E40" t="s">
        <v>292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197</v>
      </c>
      <c r="D41" t="s">
        <v>198</v>
      </c>
      <c r="E41" t="s">
        <v>292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292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199</v>
      </c>
      <c r="D43" t="s">
        <v>200</v>
      </c>
      <c r="E43" t="s">
        <v>292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201</v>
      </c>
      <c r="D44" t="s">
        <v>202</v>
      </c>
      <c r="E44" t="s">
        <v>292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292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203</v>
      </c>
      <c r="D46" t="s">
        <v>204</v>
      </c>
      <c r="E46" t="s">
        <v>292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293</v>
      </c>
      <c r="F47">
        <v>4454788.1900000004</v>
      </c>
      <c r="G47">
        <v>4581966.38</v>
      </c>
      <c r="H47">
        <v>2357969.2000000002</v>
      </c>
      <c r="I47">
        <v>352691.6</v>
      </c>
      <c r="J47">
        <v>0</v>
      </c>
      <c r="K47" t="s">
        <v>125</v>
      </c>
    </row>
    <row r="48" spans="2:11" x14ac:dyDescent="0.2">
      <c r="B48" t="s">
        <v>1</v>
      </c>
      <c r="C48" s="2" t="s">
        <v>205</v>
      </c>
      <c r="D48" t="s">
        <v>206</v>
      </c>
      <c r="E48" t="s">
        <v>292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293</v>
      </c>
      <c r="F49">
        <v>128108.32</v>
      </c>
      <c r="G49">
        <v>120712.09</v>
      </c>
      <c r="H49">
        <v>65120.07</v>
      </c>
      <c r="I49">
        <v>76059.91</v>
      </c>
      <c r="J49">
        <v>217721.94</v>
      </c>
      <c r="K49">
        <v>141352.49</v>
      </c>
    </row>
    <row r="50" spans="2:11" x14ac:dyDescent="0.2">
      <c r="B50" t="s">
        <v>1</v>
      </c>
      <c r="C50" s="2" t="s">
        <v>207</v>
      </c>
      <c r="D50" t="s">
        <v>208</v>
      </c>
      <c r="E50" t="s">
        <v>292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209</v>
      </c>
      <c r="D51" t="s">
        <v>210</v>
      </c>
      <c r="E51" t="s">
        <v>292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211</v>
      </c>
      <c r="D52" t="s">
        <v>212</v>
      </c>
      <c r="E52" t="s">
        <v>292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213</v>
      </c>
      <c r="D53" t="s">
        <v>214</v>
      </c>
      <c r="E53" t="s">
        <v>292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272</v>
      </c>
      <c r="D54" t="s">
        <v>273</v>
      </c>
      <c r="E54" t="s">
        <v>294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270</v>
      </c>
      <c r="D55" t="s">
        <v>271</v>
      </c>
      <c r="E55" t="s">
        <v>292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215</v>
      </c>
      <c r="D56" t="s">
        <v>216</v>
      </c>
      <c r="E56" t="s">
        <v>292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217</v>
      </c>
      <c r="D57" t="s">
        <v>218</v>
      </c>
      <c r="E57" t="s">
        <v>292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219</v>
      </c>
      <c r="D58" t="s">
        <v>390</v>
      </c>
      <c r="E58" t="s">
        <v>292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220</v>
      </c>
      <c r="D59" t="s">
        <v>221</v>
      </c>
      <c r="E59" t="s">
        <v>292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222</v>
      </c>
      <c r="D60" t="s">
        <v>349</v>
      </c>
      <c r="E60" t="s">
        <v>292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223</v>
      </c>
      <c r="D61" t="s">
        <v>350</v>
      </c>
      <c r="E61" t="s">
        <v>292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224</v>
      </c>
      <c r="D62" t="s">
        <v>351</v>
      </c>
      <c r="E62" t="s">
        <v>294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225</v>
      </c>
      <c r="D63" t="s">
        <v>226</v>
      </c>
      <c r="E63" t="s">
        <v>292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274</v>
      </c>
      <c r="D64" t="s">
        <v>275</v>
      </c>
      <c r="E64" t="s">
        <v>294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227</v>
      </c>
      <c r="D65" t="s">
        <v>228</v>
      </c>
      <c r="E65" t="s">
        <v>292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229</v>
      </c>
      <c r="D66" t="s">
        <v>230</v>
      </c>
      <c r="E66" t="s">
        <v>292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231</v>
      </c>
      <c r="D67" t="s">
        <v>400</v>
      </c>
      <c r="E67" t="s">
        <v>292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232</v>
      </c>
      <c r="D68" t="s">
        <v>401</v>
      </c>
      <c r="E68" t="s">
        <v>292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265</v>
      </c>
      <c r="D69" t="s">
        <v>266</v>
      </c>
      <c r="E69" t="s">
        <v>292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295</v>
      </c>
      <c r="C70" s="2" t="s">
        <v>276</v>
      </c>
      <c r="D70" t="s">
        <v>277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233</v>
      </c>
      <c r="D71" t="s">
        <v>234</v>
      </c>
      <c r="E71" t="s">
        <v>292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278</v>
      </c>
      <c r="D72" t="s">
        <v>279</v>
      </c>
      <c r="E72" t="s">
        <v>294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375</v>
      </c>
      <c r="E73" t="s">
        <v>292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293</v>
      </c>
      <c r="F74">
        <v>465193.78</v>
      </c>
      <c r="G74">
        <v>485276.46</v>
      </c>
      <c r="H74">
        <v>203001.13</v>
      </c>
      <c r="I74">
        <v>332689.02</v>
      </c>
      <c r="J74">
        <v>369443.67</v>
      </c>
      <c r="K74">
        <v>359201.04</v>
      </c>
    </row>
    <row r="75" spans="2:11" x14ac:dyDescent="0.2">
      <c r="B75" t="s">
        <v>2</v>
      </c>
      <c r="C75" s="2" t="s">
        <v>235</v>
      </c>
      <c r="D75" t="s">
        <v>236</v>
      </c>
      <c r="E75" t="s">
        <v>292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293</v>
      </c>
      <c r="F76">
        <v>135603.22</v>
      </c>
      <c r="G76">
        <v>223403.77</v>
      </c>
      <c r="H76">
        <v>169925.2</v>
      </c>
      <c r="I76">
        <v>180700.69</v>
      </c>
      <c r="J76">
        <v>290913.15000000002</v>
      </c>
      <c r="K76">
        <v>90137.88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293</v>
      </c>
      <c r="F77">
        <v>7722785.21</v>
      </c>
      <c r="G77">
        <v>5022366.5</v>
      </c>
      <c r="H77">
        <v>3896702.97</v>
      </c>
      <c r="I77">
        <v>2934040.7</v>
      </c>
      <c r="J77">
        <v>226584.28</v>
      </c>
      <c r="K77" t="s">
        <v>125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293</v>
      </c>
      <c r="F78">
        <v>1711854.62</v>
      </c>
      <c r="G78">
        <v>1318403.54</v>
      </c>
      <c r="H78">
        <v>1010796.5</v>
      </c>
      <c r="I78">
        <v>1085817.42</v>
      </c>
      <c r="J78">
        <v>889896.93</v>
      </c>
      <c r="K78">
        <v>738956.65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293</v>
      </c>
      <c r="F79">
        <v>295045.81</v>
      </c>
      <c r="G79">
        <v>231676.62</v>
      </c>
      <c r="H79">
        <v>144927.72</v>
      </c>
      <c r="I79">
        <v>71304.66</v>
      </c>
      <c r="J79">
        <v>100367.91</v>
      </c>
      <c r="K79">
        <v>96318.34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293</v>
      </c>
      <c r="F80">
        <v>80419.83</v>
      </c>
      <c r="G80">
        <v>54230.76</v>
      </c>
      <c r="H80">
        <v>65250.26</v>
      </c>
      <c r="I80">
        <v>73405.67</v>
      </c>
      <c r="J80">
        <v>84465.24</v>
      </c>
      <c r="K80">
        <v>143693.4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293</v>
      </c>
      <c r="F81">
        <v>3018194.46</v>
      </c>
      <c r="G81">
        <v>2938628.06</v>
      </c>
      <c r="H81">
        <v>3405692.88</v>
      </c>
      <c r="I81">
        <v>2662608.69</v>
      </c>
      <c r="J81">
        <v>3151308.4</v>
      </c>
      <c r="K81">
        <v>1715402.66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293</v>
      </c>
      <c r="F82">
        <v>100830.65</v>
      </c>
      <c r="G82">
        <v>102771.3</v>
      </c>
      <c r="H82">
        <v>97741.47</v>
      </c>
      <c r="I82">
        <v>137148.51</v>
      </c>
      <c r="J82">
        <v>66722.53</v>
      </c>
      <c r="K82">
        <v>282220.28999999998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292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293</v>
      </c>
      <c r="F84">
        <v>295700.95</v>
      </c>
      <c r="G84">
        <v>169925.21</v>
      </c>
      <c r="H84">
        <v>85147.24</v>
      </c>
      <c r="I84">
        <v>82726.87</v>
      </c>
      <c r="J84">
        <v>130937.66</v>
      </c>
      <c r="K84">
        <v>47374.47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293</v>
      </c>
      <c r="F85">
        <v>77732.83</v>
      </c>
      <c r="G85">
        <v>26630.53</v>
      </c>
      <c r="H85">
        <v>84744.54</v>
      </c>
      <c r="I85">
        <v>1255.3499999999999</v>
      </c>
      <c r="J85">
        <v>60264.72</v>
      </c>
      <c r="K85">
        <v>69608.69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293</v>
      </c>
      <c r="F86">
        <v>98749.77</v>
      </c>
      <c r="G86">
        <v>50872.63</v>
      </c>
      <c r="H86">
        <v>17136.599999999999</v>
      </c>
      <c r="I86">
        <v>6496.57</v>
      </c>
      <c r="J86">
        <v>26063</v>
      </c>
      <c r="K86">
        <v>56350.34</v>
      </c>
    </row>
    <row r="87" spans="2:11" x14ac:dyDescent="0.2">
      <c r="B87" t="s">
        <v>2</v>
      </c>
      <c r="C87" s="2" t="s">
        <v>237</v>
      </c>
      <c r="D87" t="s">
        <v>238</v>
      </c>
      <c r="E87" t="s">
        <v>292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293</v>
      </c>
      <c r="F88">
        <v>91056.76</v>
      </c>
      <c r="G88">
        <v>23596.73</v>
      </c>
      <c r="H88">
        <v>13413.04</v>
      </c>
      <c r="I88">
        <v>22241.09</v>
      </c>
      <c r="J88">
        <v>7418.48</v>
      </c>
      <c r="K88">
        <v>28946.04</v>
      </c>
    </row>
    <row r="89" spans="2:11" x14ac:dyDescent="0.2">
      <c r="B89" t="s">
        <v>2</v>
      </c>
      <c r="C89" s="2" t="s">
        <v>239</v>
      </c>
      <c r="D89" t="s">
        <v>240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293</v>
      </c>
      <c r="F90">
        <v>32135.45</v>
      </c>
      <c r="G90">
        <v>37623.75</v>
      </c>
      <c r="H90">
        <v>4178.17</v>
      </c>
      <c r="I90">
        <v>4196.8</v>
      </c>
      <c r="J90">
        <v>57532.87</v>
      </c>
      <c r="K90">
        <v>20873.099999999999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293</v>
      </c>
      <c r="F91">
        <v>1517409.65</v>
      </c>
      <c r="G91">
        <v>1261221.99</v>
      </c>
      <c r="H91">
        <v>1401639.44</v>
      </c>
      <c r="I91">
        <v>796878.58</v>
      </c>
      <c r="J91">
        <v>1363581.54</v>
      </c>
      <c r="K91">
        <v>782561.74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293</v>
      </c>
      <c r="F92">
        <v>133825.68</v>
      </c>
      <c r="G92">
        <v>121558.82</v>
      </c>
      <c r="H92">
        <v>94188.68</v>
      </c>
      <c r="I92">
        <v>105095.86</v>
      </c>
      <c r="J92">
        <v>162026.82999999999</v>
      </c>
      <c r="K92">
        <v>140316.23000000001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293</v>
      </c>
      <c r="F93">
        <v>50168.61</v>
      </c>
      <c r="G93">
        <v>19169.97</v>
      </c>
      <c r="H93">
        <v>47559.46</v>
      </c>
      <c r="I93">
        <v>45187.82</v>
      </c>
      <c r="J93">
        <v>15920.45</v>
      </c>
      <c r="K93">
        <v>38839.5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293</v>
      </c>
      <c r="F94">
        <v>1816712.38</v>
      </c>
      <c r="G94">
        <v>1323564.69</v>
      </c>
      <c r="H94">
        <v>1033602.2</v>
      </c>
      <c r="I94">
        <v>850771.88</v>
      </c>
      <c r="J94">
        <v>907756.58</v>
      </c>
      <c r="K94">
        <v>627489.34</v>
      </c>
    </row>
    <row r="95" spans="2:11" x14ac:dyDescent="0.2">
      <c r="B95" t="s">
        <v>2</v>
      </c>
      <c r="C95" s="2" t="s">
        <v>75</v>
      </c>
      <c r="D95" t="s">
        <v>479</v>
      </c>
      <c r="E95" t="s">
        <v>293</v>
      </c>
      <c r="F95">
        <v>4934004.8600000003</v>
      </c>
      <c r="G95">
        <v>6198627.2300000004</v>
      </c>
      <c r="H95">
        <v>4127709.96</v>
      </c>
      <c r="I95">
        <v>7268312.8600000003</v>
      </c>
      <c r="J95">
        <v>6964747.2599999998</v>
      </c>
      <c r="K95">
        <v>5872977.3600000003</v>
      </c>
    </row>
    <row r="96" spans="2:11" x14ac:dyDescent="0.2">
      <c r="B96" t="s">
        <v>2</v>
      </c>
      <c r="C96" s="2" t="s">
        <v>76</v>
      </c>
      <c r="D96" t="s">
        <v>376</v>
      </c>
      <c r="E96" t="s">
        <v>293</v>
      </c>
      <c r="F96">
        <v>341491.89</v>
      </c>
      <c r="G96">
        <v>259354.62</v>
      </c>
      <c r="H96">
        <v>331993.53999999998</v>
      </c>
      <c r="I96">
        <v>292481.76</v>
      </c>
      <c r="J96">
        <v>429749.58</v>
      </c>
      <c r="K96">
        <v>299523.36</v>
      </c>
    </row>
    <row r="97" spans="2:11" x14ac:dyDescent="0.2">
      <c r="B97" t="s">
        <v>2</v>
      </c>
      <c r="C97" s="2" t="s">
        <v>77</v>
      </c>
      <c r="D97" t="s">
        <v>377</v>
      </c>
      <c r="E97" t="s">
        <v>293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241</v>
      </c>
      <c r="D98" t="s">
        <v>242</v>
      </c>
      <c r="E98" t="s">
        <v>292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293</v>
      </c>
      <c r="F99">
        <v>4589994.25</v>
      </c>
      <c r="G99">
        <v>5178954.58</v>
      </c>
      <c r="H99">
        <v>4499031.1900000004</v>
      </c>
      <c r="I99">
        <v>3805669.42</v>
      </c>
      <c r="J99">
        <v>3508285.13</v>
      </c>
      <c r="K99">
        <v>2953579.84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293</v>
      </c>
      <c r="F100">
        <v>21189.64</v>
      </c>
      <c r="G100">
        <v>12981.39</v>
      </c>
      <c r="H100">
        <v>2276.58</v>
      </c>
      <c r="I100">
        <v>0</v>
      </c>
      <c r="J100">
        <v>0</v>
      </c>
      <c r="K100">
        <v>0</v>
      </c>
    </row>
    <row r="101" spans="2:11" x14ac:dyDescent="0.2">
      <c r="B101" t="s">
        <v>2</v>
      </c>
      <c r="C101" s="2" t="s">
        <v>243</v>
      </c>
      <c r="D101" t="s">
        <v>244</v>
      </c>
      <c r="E101" t="s">
        <v>294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267</v>
      </c>
      <c r="D102" t="s">
        <v>268</v>
      </c>
      <c r="E102" t="s">
        <v>294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280</v>
      </c>
      <c r="D103" t="s">
        <v>281</v>
      </c>
      <c r="E103" t="s">
        <v>294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245</v>
      </c>
      <c r="D104" t="s">
        <v>246</v>
      </c>
      <c r="E104" t="s">
        <v>294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247</v>
      </c>
      <c r="D105" t="s">
        <v>248</v>
      </c>
      <c r="E105" t="s">
        <v>294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249</v>
      </c>
      <c r="D106" t="s">
        <v>250</v>
      </c>
      <c r="E106" t="s">
        <v>292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282</v>
      </c>
      <c r="D107" t="s">
        <v>283</v>
      </c>
      <c r="E107" t="s">
        <v>294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284</v>
      </c>
      <c r="D108" t="s">
        <v>285</v>
      </c>
      <c r="E108" t="s">
        <v>294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251</v>
      </c>
      <c r="D109" t="s">
        <v>252</v>
      </c>
      <c r="E109" t="s">
        <v>292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253</v>
      </c>
      <c r="D110" t="s">
        <v>254</v>
      </c>
      <c r="E110" t="s">
        <v>294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286</v>
      </c>
      <c r="D111" t="s">
        <v>287</v>
      </c>
      <c r="E111" t="s">
        <v>294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288</v>
      </c>
      <c r="D112" t="s">
        <v>289</v>
      </c>
      <c r="E112" t="s">
        <v>294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406</v>
      </c>
      <c r="E113" t="s">
        <v>292</v>
      </c>
      <c r="F113">
        <v>58713.66</v>
      </c>
      <c r="G113">
        <v>0</v>
      </c>
      <c r="H113" t="s">
        <v>125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293</v>
      </c>
      <c r="F114">
        <v>1151913.1299999999</v>
      </c>
      <c r="G114">
        <v>1152760.46</v>
      </c>
      <c r="H114">
        <v>1580369.54</v>
      </c>
      <c r="I114">
        <v>1780197.92</v>
      </c>
      <c r="J114">
        <v>2016849.51</v>
      </c>
      <c r="K114">
        <v>2410709.29</v>
      </c>
    </row>
    <row r="115" spans="2:11" x14ac:dyDescent="0.2">
      <c r="B115" t="s">
        <v>2</v>
      </c>
      <c r="C115" s="2" t="s">
        <v>86</v>
      </c>
      <c r="D115" t="s">
        <v>402</v>
      </c>
      <c r="E115" t="s">
        <v>292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290</v>
      </c>
      <c r="D116" t="s">
        <v>434</v>
      </c>
      <c r="E116" t="s">
        <v>292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404</v>
      </c>
      <c r="E117" t="s">
        <v>293</v>
      </c>
      <c r="F117">
        <v>0</v>
      </c>
      <c r="G117">
        <v>86415.32</v>
      </c>
      <c r="H117">
        <v>142436.85</v>
      </c>
      <c r="I117">
        <v>172545.96</v>
      </c>
      <c r="J117">
        <v>140162.59</v>
      </c>
      <c r="K117">
        <v>41339.75</v>
      </c>
    </row>
    <row r="118" spans="2:11" x14ac:dyDescent="0.2">
      <c r="B118" t="s">
        <v>3</v>
      </c>
      <c r="C118" s="2" t="s">
        <v>88</v>
      </c>
      <c r="D118" t="s">
        <v>89</v>
      </c>
      <c r="E118" t="s">
        <v>293</v>
      </c>
      <c r="F118">
        <v>39184.15</v>
      </c>
      <c r="G118">
        <v>87734.46</v>
      </c>
      <c r="H118">
        <v>68972.19</v>
      </c>
      <c r="I118">
        <v>116204.17</v>
      </c>
      <c r="J118">
        <v>93651.36</v>
      </c>
      <c r="K118">
        <v>208129.65</v>
      </c>
    </row>
    <row r="119" spans="2:11" x14ac:dyDescent="0.2">
      <c r="B119" t="s">
        <v>3</v>
      </c>
      <c r="C119" s="2" t="s">
        <v>90</v>
      </c>
      <c r="D119" t="s">
        <v>91</v>
      </c>
      <c r="E119" t="s">
        <v>293</v>
      </c>
      <c r="F119">
        <v>0</v>
      </c>
      <c r="G119">
        <v>0</v>
      </c>
      <c r="H119">
        <v>0</v>
      </c>
      <c r="I119">
        <v>4064.7</v>
      </c>
      <c r="J119">
        <v>17402.52</v>
      </c>
      <c r="K119">
        <v>15224.74</v>
      </c>
    </row>
    <row r="120" spans="2:11" x14ac:dyDescent="0.2">
      <c r="B120" t="s">
        <v>3</v>
      </c>
      <c r="C120" s="2" t="s">
        <v>92</v>
      </c>
      <c r="D120" t="s">
        <v>93</v>
      </c>
      <c r="E120" t="s">
        <v>293</v>
      </c>
      <c r="F120">
        <v>1170490.7</v>
      </c>
      <c r="G120">
        <v>1194354.74</v>
      </c>
      <c r="H120">
        <v>1460424.32</v>
      </c>
      <c r="I120">
        <v>1076025.8999999999</v>
      </c>
      <c r="J120">
        <v>1307012.29</v>
      </c>
      <c r="K120">
        <v>1042527.74</v>
      </c>
    </row>
    <row r="121" spans="2:11" x14ac:dyDescent="0.2">
      <c r="B121" t="s">
        <v>3</v>
      </c>
      <c r="C121" s="2" t="s">
        <v>94</v>
      </c>
      <c r="D121" t="s">
        <v>95</v>
      </c>
      <c r="E121" t="s">
        <v>293</v>
      </c>
      <c r="F121">
        <v>23174.46</v>
      </c>
      <c r="G121">
        <v>5180.1899999999996</v>
      </c>
      <c r="H121">
        <v>7019.43</v>
      </c>
      <c r="I121">
        <v>14112.13</v>
      </c>
      <c r="J121">
        <v>23795.040000000001</v>
      </c>
      <c r="K121">
        <v>14738.31</v>
      </c>
    </row>
    <row r="122" spans="2:11" x14ac:dyDescent="0.2">
      <c r="B122" t="s">
        <v>3</v>
      </c>
      <c r="C122" s="2" t="s">
        <v>255</v>
      </c>
      <c r="D122" t="s">
        <v>391</v>
      </c>
      <c r="E122" t="s">
        <v>292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 x14ac:dyDescent="0.2">
      <c r="B123" t="s">
        <v>3</v>
      </c>
      <c r="C123" s="2" t="s">
        <v>96</v>
      </c>
      <c r="D123" t="s">
        <v>97</v>
      </c>
      <c r="E123" t="s">
        <v>293</v>
      </c>
      <c r="F123">
        <v>40926.800000000003</v>
      </c>
      <c r="G123">
        <v>32450.33</v>
      </c>
      <c r="H123">
        <v>72713.39</v>
      </c>
      <c r="I123">
        <v>105358.21</v>
      </c>
      <c r="J123">
        <v>131186.25</v>
      </c>
      <c r="K123">
        <v>235885.65</v>
      </c>
    </row>
    <row r="124" spans="2:11" x14ac:dyDescent="0.2">
      <c r="B124" t="s">
        <v>3</v>
      </c>
      <c r="C124" s="2" t="s">
        <v>98</v>
      </c>
      <c r="D124" t="s">
        <v>99</v>
      </c>
      <c r="E124" t="s">
        <v>293</v>
      </c>
      <c r="F124">
        <v>675113.45</v>
      </c>
      <c r="G124">
        <v>489838.22</v>
      </c>
      <c r="H124">
        <v>719273.18</v>
      </c>
      <c r="I124">
        <v>550231.5</v>
      </c>
      <c r="J124">
        <v>524517.01</v>
      </c>
      <c r="K124">
        <v>486198.96</v>
      </c>
    </row>
    <row r="125" spans="2:11" x14ac:dyDescent="0.2">
      <c r="B125" t="s">
        <v>3</v>
      </c>
      <c r="C125" s="2" t="s">
        <v>100</v>
      </c>
      <c r="D125" t="s">
        <v>392</v>
      </c>
      <c r="E125" t="s">
        <v>292</v>
      </c>
      <c r="F125">
        <v>0</v>
      </c>
      <c r="G125" t="s">
        <v>125</v>
      </c>
      <c r="H125" t="s">
        <v>125</v>
      </c>
      <c r="I125" t="s">
        <v>125</v>
      </c>
      <c r="J125" t="s">
        <v>125</v>
      </c>
      <c r="K125" t="s">
        <v>125</v>
      </c>
    </row>
    <row r="126" spans="2:11" x14ac:dyDescent="0.2">
      <c r="B126" t="s">
        <v>3</v>
      </c>
      <c r="C126" s="2" t="s">
        <v>256</v>
      </c>
      <c r="D126" t="s">
        <v>378</v>
      </c>
      <c r="E126" t="s">
        <v>292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 x14ac:dyDescent="0.2">
      <c r="B127" t="s">
        <v>3</v>
      </c>
      <c r="C127" s="2" t="s">
        <v>102</v>
      </c>
      <c r="D127" t="s">
        <v>103</v>
      </c>
      <c r="E127" t="s">
        <v>293</v>
      </c>
      <c r="F127">
        <v>320359.43</v>
      </c>
      <c r="G127">
        <v>258225.19</v>
      </c>
      <c r="H127">
        <v>428329.74</v>
      </c>
      <c r="I127">
        <v>312745.49</v>
      </c>
      <c r="J127">
        <v>284130.83</v>
      </c>
      <c r="K127">
        <v>283698.3</v>
      </c>
    </row>
    <row r="128" spans="2:11" x14ac:dyDescent="0.2">
      <c r="B128" t="s">
        <v>3</v>
      </c>
      <c r="C128" s="2" t="s">
        <v>104</v>
      </c>
      <c r="D128" t="s">
        <v>393</v>
      </c>
      <c r="E128" t="s">
        <v>293</v>
      </c>
      <c r="F128">
        <v>0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105</v>
      </c>
      <c r="D129" t="s">
        <v>441</v>
      </c>
      <c r="E129" t="s">
        <v>292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 x14ac:dyDescent="0.2">
      <c r="B130" t="s">
        <v>3</v>
      </c>
      <c r="C130" s="2" t="s">
        <v>257</v>
      </c>
      <c r="D130" t="s">
        <v>394</v>
      </c>
      <c r="E130" t="s">
        <v>293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106</v>
      </c>
      <c r="D131" t="s">
        <v>107</v>
      </c>
      <c r="E131" t="s">
        <v>293</v>
      </c>
      <c r="F131">
        <v>14722.85</v>
      </c>
      <c r="G131">
        <v>1342.35</v>
      </c>
      <c r="H131">
        <v>20589.78</v>
      </c>
      <c r="I131">
        <v>8255.15</v>
      </c>
      <c r="J131">
        <v>9954.98</v>
      </c>
      <c r="K131">
        <v>0</v>
      </c>
    </row>
    <row r="132" spans="2:11" x14ac:dyDescent="0.2">
      <c r="B132" t="s">
        <v>3</v>
      </c>
      <c r="C132" s="2" t="s">
        <v>258</v>
      </c>
      <c r="D132" t="s">
        <v>379</v>
      </c>
      <c r="E132" t="s">
        <v>292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259</v>
      </c>
      <c r="D133" t="s">
        <v>395</v>
      </c>
      <c r="E133" t="s">
        <v>292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 x14ac:dyDescent="0.2">
      <c r="B134" t="s">
        <v>3</v>
      </c>
      <c r="C134" s="2" t="s">
        <v>108</v>
      </c>
      <c r="D134" t="s">
        <v>442</v>
      </c>
      <c r="E134" t="s">
        <v>293</v>
      </c>
      <c r="F134">
        <v>2241709.88</v>
      </c>
      <c r="G134">
        <v>1909628.9</v>
      </c>
      <c r="H134">
        <v>1527664.95</v>
      </c>
      <c r="I134">
        <v>1592558.82</v>
      </c>
      <c r="J134">
        <v>1320550.44</v>
      </c>
      <c r="K134">
        <v>1070439.25</v>
      </c>
    </row>
    <row r="135" spans="2:11" x14ac:dyDescent="0.2">
      <c r="B135" t="s">
        <v>3</v>
      </c>
      <c r="C135" s="2" t="s">
        <v>109</v>
      </c>
      <c r="D135" t="s">
        <v>110</v>
      </c>
      <c r="E135" t="s">
        <v>293</v>
      </c>
      <c r="F135">
        <v>379959.42</v>
      </c>
      <c r="G135">
        <v>433009.78</v>
      </c>
      <c r="H135">
        <v>184561.47</v>
      </c>
      <c r="I135">
        <v>437167.77</v>
      </c>
      <c r="J135">
        <v>477145.69</v>
      </c>
      <c r="K135">
        <v>362835.22</v>
      </c>
    </row>
    <row r="136" spans="2:11" x14ac:dyDescent="0.2">
      <c r="B136" t="s">
        <v>3</v>
      </c>
      <c r="C136" s="2" t="s">
        <v>111</v>
      </c>
      <c r="D136" t="s">
        <v>112</v>
      </c>
      <c r="E136" t="s">
        <v>293</v>
      </c>
      <c r="F136">
        <v>59119.59</v>
      </c>
      <c r="G136">
        <v>8069.01</v>
      </c>
      <c r="H136">
        <v>21125</v>
      </c>
      <c r="I136">
        <v>7489.16</v>
      </c>
      <c r="J136">
        <v>21985.33</v>
      </c>
      <c r="K136">
        <v>0</v>
      </c>
    </row>
    <row r="137" spans="2:11" x14ac:dyDescent="0.2">
      <c r="B137" t="s">
        <v>3</v>
      </c>
      <c r="C137" s="2" t="s">
        <v>269</v>
      </c>
      <c r="D137" t="s">
        <v>405</v>
      </c>
      <c r="E137" t="s">
        <v>292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 x14ac:dyDescent="0.2">
      <c r="B138" t="s">
        <v>3</v>
      </c>
      <c r="C138" s="2" t="s">
        <v>260</v>
      </c>
      <c r="D138" t="s">
        <v>261</v>
      </c>
      <c r="E138" t="s">
        <v>292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 x14ac:dyDescent="0.2">
      <c r="B139" t="s">
        <v>3</v>
      </c>
      <c r="C139" s="2" t="s">
        <v>262</v>
      </c>
      <c r="D139" t="s">
        <v>380</v>
      </c>
      <c r="E139" t="s">
        <v>292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263</v>
      </c>
      <c r="D140" t="s">
        <v>396</v>
      </c>
      <c r="E140" t="s">
        <v>292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264</v>
      </c>
      <c r="D141" t="s">
        <v>381</v>
      </c>
      <c r="E141" t="s">
        <v>292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113</v>
      </c>
      <c r="D142" t="s">
        <v>114</v>
      </c>
      <c r="E142" t="s">
        <v>294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115</v>
      </c>
      <c r="D143" t="s">
        <v>116</v>
      </c>
      <c r="E143" t="s">
        <v>293</v>
      </c>
      <c r="F143">
        <v>189805.59</v>
      </c>
      <c r="G143">
        <v>188611.35</v>
      </c>
      <c r="H143">
        <v>223829.51</v>
      </c>
      <c r="I143">
        <v>256866.18</v>
      </c>
      <c r="J143">
        <v>193670.17</v>
      </c>
      <c r="K143">
        <v>43792.27</v>
      </c>
    </row>
    <row r="144" spans="2:11" x14ac:dyDescent="0.2">
      <c r="B144" t="s">
        <v>3</v>
      </c>
      <c r="C144" s="2" t="s">
        <v>117</v>
      </c>
      <c r="D144" t="s">
        <v>118</v>
      </c>
      <c r="E144" t="s">
        <v>294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129</v>
      </c>
      <c r="D145" t="s">
        <v>127</v>
      </c>
      <c r="E145" t="s">
        <v>294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 x14ac:dyDescent="0.2">
      <c r="B146" t="s">
        <v>449</v>
      </c>
      <c r="C146" s="2" t="s">
        <v>101</v>
      </c>
      <c r="D146" t="s">
        <v>433</v>
      </c>
      <c r="E146" t="s">
        <v>293</v>
      </c>
      <c r="F146">
        <v>2466966.8199999998</v>
      </c>
      <c r="G146">
        <v>4260169.21</v>
      </c>
      <c r="H146">
        <v>2613662.9</v>
      </c>
      <c r="I146">
        <v>4196113.12</v>
      </c>
      <c r="J146">
        <v>5047682.1399999997</v>
      </c>
      <c r="K146">
        <v>7940817.0599999996</v>
      </c>
    </row>
    <row r="147" spans="2:11" x14ac:dyDescent="0.2">
      <c r="B147" t="s">
        <v>449</v>
      </c>
      <c r="C147" s="2" t="s">
        <v>78</v>
      </c>
      <c r="D147" t="s">
        <v>432</v>
      </c>
      <c r="E147" t="s">
        <v>293</v>
      </c>
      <c r="F147">
        <v>200541.15</v>
      </c>
      <c r="G147">
        <v>282602.59000000003</v>
      </c>
      <c r="H147">
        <v>243496.37</v>
      </c>
      <c r="I147">
        <v>643406.23</v>
      </c>
      <c r="J147">
        <v>1166208.07</v>
      </c>
      <c r="K147">
        <v>1051780.75</v>
      </c>
    </row>
    <row r="149" spans="2:11" x14ac:dyDescent="0.2">
      <c r="B149" t="s">
        <v>382</v>
      </c>
      <c r="C149" s="2" t="s">
        <v>383</v>
      </c>
      <c r="D149" t="s">
        <v>384</v>
      </c>
    </row>
    <row r="151" spans="2:11" x14ac:dyDescent="0.2">
      <c r="B151" t="s">
        <v>322</v>
      </c>
      <c r="C151" s="2" t="s">
        <v>8</v>
      </c>
      <c r="D151" t="s">
        <v>9</v>
      </c>
      <c r="E151" t="s">
        <v>291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324</v>
      </c>
      <c r="C152" s="2" t="s">
        <v>353</v>
      </c>
      <c r="D152" t="s">
        <v>354</v>
      </c>
      <c r="E152" t="s">
        <v>355</v>
      </c>
      <c r="F152" t="s">
        <v>325</v>
      </c>
      <c r="G152" t="s">
        <v>325</v>
      </c>
      <c r="H152" t="s">
        <v>325</v>
      </c>
      <c r="I152" t="s">
        <v>325</v>
      </c>
      <c r="J152" t="s">
        <v>325</v>
      </c>
      <c r="K152" t="s">
        <v>325</v>
      </c>
    </row>
    <row r="153" spans="2:11" x14ac:dyDescent="0.2">
      <c r="B153" t="s">
        <v>1</v>
      </c>
      <c r="C153" s="2" t="s">
        <v>151</v>
      </c>
      <c r="D153" t="s">
        <v>152</v>
      </c>
      <c r="E153" t="s">
        <v>292</v>
      </c>
      <c r="F153">
        <v>1991703.92</v>
      </c>
      <c r="G153">
        <v>1675334.69</v>
      </c>
      <c r="H153">
        <v>1328542.8500000001</v>
      </c>
      <c r="I153">
        <v>2513886.9500000002</v>
      </c>
      <c r="J153">
        <v>2415186.81</v>
      </c>
      <c r="K153">
        <v>2222994.71</v>
      </c>
    </row>
    <row r="154" spans="2:11" x14ac:dyDescent="0.2">
      <c r="B154" t="s">
        <v>1</v>
      </c>
      <c r="C154" s="2" t="s">
        <v>10</v>
      </c>
      <c r="D154" t="s">
        <v>431</v>
      </c>
      <c r="E154" t="s">
        <v>293</v>
      </c>
      <c r="F154">
        <v>6084582.3399999999</v>
      </c>
      <c r="G154">
        <v>5726719.5700000003</v>
      </c>
      <c r="H154">
        <v>5440482.9400000004</v>
      </c>
      <c r="I154">
        <v>3930839.28</v>
      </c>
      <c r="J154">
        <v>5664906.9400000004</v>
      </c>
      <c r="K154">
        <v>4152367.86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292</v>
      </c>
      <c r="F155">
        <v>1693734.4</v>
      </c>
      <c r="G155">
        <v>1523699.89</v>
      </c>
      <c r="H155">
        <v>1279321.6599999999</v>
      </c>
      <c r="I155">
        <v>1023634.54</v>
      </c>
      <c r="J155">
        <v>973891.45</v>
      </c>
      <c r="K155">
        <v>848944.56</v>
      </c>
    </row>
    <row r="156" spans="2:11" x14ac:dyDescent="0.2">
      <c r="B156" t="s">
        <v>1</v>
      </c>
      <c r="C156" s="2" t="s">
        <v>153</v>
      </c>
      <c r="D156" t="s">
        <v>154</v>
      </c>
      <c r="E156" t="s">
        <v>292</v>
      </c>
      <c r="F156">
        <v>799594.86</v>
      </c>
      <c r="G156">
        <v>557816.76</v>
      </c>
      <c r="H156">
        <v>538027.68999999994</v>
      </c>
      <c r="I156">
        <v>563434.68999999994</v>
      </c>
      <c r="J156">
        <v>426861.78</v>
      </c>
      <c r="K156">
        <v>353894.5</v>
      </c>
    </row>
    <row r="157" spans="2:11" x14ac:dyDescent="0.2">
      <c r="B157" t="s">
        <v>1</v>
      </c>
      <c r="C157" s="2" t="s">
        <v>155</v>
      </c>
      <c r="D157" t="s">
        <v>156</v>
      </c>
      <c r="E157" t="s">
        <v>292</v>
      </c>
      <c r="F157">
        <v>1282679.03</v>
      </c>
      <c r="G157">
        <v>763103.96</v>
      </c>
      <c r="H157">
        <v>1191044.54</v>
      </c>
      <c r="I157">
        <v>745469.09</v>
      </c>
      <c r="J157">
        <v>647915.84</v>
      </c>
      <c r="K157">
        <v>571352.07999999996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293</v>
      </c>
      <c r="F158">
        <v>1862256.47</v>
      </c>
      <c r="G158">
        <v>1914512.48</v>
      </c>
      <c r="H158">
        <v>1638485.65</v>
      </c>
      <c r="I158">
        <v>1855684.04</v>
      </c>
      <c r="J158">
        <v>1356317.27</v>
      </c>
      <c r="K158">
        <v>1127961.6499999999</v>
      </c>
    </row>
    <row r="159" spans="2:11" x14ac:dyDescent="0.2">
      <c r="B159" t="s">
        <v>1</v>
      </c>
      <c r="C159" s="2" t="s">
        <v>157</v>
      </c>
      <c r="D159" t="s">
        <v>158</v>
      </c>
      <c r="E159" t="s">
        <v>292</v>
      </c>
      <c r="F159">
        <v>227432.95</v>
      </c>
      <c r="G159">
        <v>348305.99</v>
      </c>
      <c r="H159">
        <v>215463.94</v>
      </c>
      <c r="I159">
        <v>204172.12</v>
      </c>
      <c r="J159">
        <v>121806.24</v>
      </c>
      <c r="K159">
        <v>98592.19</v>
      </c>
    </row>
    <row r="160" spans="2:11" x14ac:dyDescent="0.2">
      <c r="B160" t="s">
        <v>1</v>
      </c>
      <c r="C160" s="2" t="s">
        <v>159</v>
      </c>
      <c r="D160" t="s">
        <v>160</v>
      </c>
      <c r="E160" t="s">
        <v>292</v>
      </c>
      <c r="F160">
        <v>239713.19</v>
      </c>
      <c r="G160">
        <v>198651.59</v>
      </c>
      <c r="H160">
        <v>199311.95</v>
      </c>
      <c r="I160">
        <v>168461.3</v>
      </c>
      <c r="J160">
        <v>139969.41</v>
      </c>
      <c r="K160">
        <v>84697.96</v>
      </c>
    </row>
    <row r="161" spans="2:11" x14ac:dyDescent="0.2">
      <c r="B161" t="s">
        <v>1</v>
      </c>
      <c r="C161" s="2" t="s">
        <v>161</v>
      </c>
      <c r="D161" t="s">
        <v>162</v>
      </c>
      <c r="E161" t="s">
        <v>292</v>
      </c>
      <c r="F161">
        <v>437264.24</v>
      </c>
      <c r="G161">
        <v>322075.19</v>
      </c>
      <c r="H161">
        <v>253376.34</v>
      </c>
      <c r="I161">
        <v>237208.39</v>
      </c>
      <c r="J161">
        <v>218237.75</v>
      </c>
      <c r="K161">
        <v>139646.63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293</v>
      </c>
      <c r="F162">
        <v>479765.62</v>
      </c>
      <c r="G162">
        <v>1027031.52</v>
      </c>
      <c r="H162">
        <v>868684.81</v>
      </c>
      <c r="I162">
        <v>854566.48</v>
      </c>
      <c r="J162">
        <v>702049.15</v>
      </c>
      <c r="K162">
        <v>618780.62</v>
      </c>
    </row>
    <row r="163" spans="2:11" x14ac:dyDescent="0.2">
      <c r="B163" t="s">
        <v>1</v>
      </c>
      <c r="C163" s="2" t="s">
        <v>163</v>
      </c>
      <c r="D163" t="s">
        <v>164</v>
      </c>
      <c r="E163" t="s">
        <v>292</v>
      </c>
      <c r="F163">
        <v>1850207.19</v>
      </c>
      <c r="G163">
        <v>2424705.34</v>
      </c>
      <c r="H163">
        <v>2091283.75</v>
      </c>
      <c r="I163">
        <v>2091283.75</v>
      </c>
      <c r="J163">
        <v>1162219.79</v>
      </c>
      <c r="K163">
        <v>781341.76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293</v>
      </c>
      <c r="F164">
        <v>2819136.37</v>
      </c>
      <c r="G164">
        <v>2860793.35</v>
      </c>
      <c r="H164">
        <v>1965044.43</v>
      </c>
      <c r="I164">
        <v>1526259.59</v>
      </c>
      <c r="J164">
        <v>1427839.98</v>
      </c>
      <c r="K164">
        <v>1268079.32</v>
      </c>
    </row>
    <row r="165" spans="2:11" x14ac:dyDescent="0.2">
      <c r="B165" t="s">
        <v>1</v>
      </c>
      <c r="C165" s="2" t="s">
        <v>165</v>
      </c>
      <c r="D165" t="s">
        <v>166</v>
      </c>
      <c r="E165" t="s">
        <v>292</v>
      </c>
      <c r="F165">
        <v>1425638.79</v>
      </c>
      <c r="G165">
        <v>1045586.6</v>
      </c>
      <c r="H165">
        <v>931156.72</v>
      </c>
      <c r="I165">
        <v>712438.96</v>
      </c>
      <c r="J165">
        <v>540477.82999999996</v>
      </c>
      <c r="K165">
        <v>445502.87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292</v>
      </c>
      <c r="F166">
        <v>3997300.71</v>
      </c>
      <c r="G166">
        <v>3057035.71</v>
      </c>
      <c r="H166">
        <v>2396138.04</v>
      </c>
      <c r="I166">
        <v>1697816.28</v>
      </c>
      <c r="J166">
        <v>1391864.24</v>
      </c>
      <c r="K166">
        <v>1093555.6399999999</v>
      </c>
    </row>
    <row r="167" spans="2:11" x14ac:dyDescent="0.2">
      <c r="B167" t="s">
        <v>1</v>
      </c>
      <c r="C167" s="2" t="s">
        <v>167</v>
      </c>
      <c r="D167" t="s">
        <v>168</v>
      </c>
      <c r="E167" t="s">
        <v>292</v>
      </c>
      <c r="F167">
        <v>3272192.61</v>
      </c>
      <c r="G167">
        <v>2813013.78</v>
      </c>
      <c r="H167">
        <v>2324007.9</v>
      </c>
      <c r="I167">
        <v>1670884.63</v>
      </c>
      <c r="J167">
        <v>1302497.8</v>
      </c>
      <c r="K167">
        <v>1008599.41</v>
      </c>
    </row>
    <row r="168" spans="2:11" x14ac:dyDescent="0.2">
      <c r="B168" t="s">
        <v>1</v>
      </c>
      <c r="C168" s="2" t="s">
        <v>169</v>
      </c>
      <c r="D168" t="s">
        <v>170</v>
      </c>
      <c r="E168" t="s">
        <v>292</v>
      </c>
      <c r="F168">
        <v>684149.45</v>
      </c>
      <c r="G168">
        <v>486805.86</v>
      </c>
      <c r="H168">
        <v>325856.77</v>
      </c>
      <c r="I168">
        <v>241451.27</v>
      </c>
      <c r="J168">
        <v>228171.15</v>
      </c>
      <c r="K168">
        <v>188454.36</v>
      </c>
    </row>
    <row r="169" spans="2:11" x14ac:dyDescent="0.2">
      <c r="B169" t="s">
        <v>1</v>
      </c>
      <c r="C169" s="2" t="s">
        <v>171</v>
      </c>
      <c r="D169" t="s">
        <v>172</v>
      </c>
      <c r="E169" t="s">
        <v>292</v>
      </c>
      <c r="F169">
        <v>2191465.8199999998</v>
      </c>
      <c r="G169">
        <v>1625913.15</v>
      </c>
      <c r="H169">
        <v>1332529.6399999999</v>
      </c>
      <c r="I169">
        <v>1122963.32</v>
      </c>
      <c r="J169">
        <v>965356.76</v>
      </c>
      <c r="K169">
        <v>803598.39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293</v>
      </c>
      <c r="F170">
        <v>838083.95</v>
      </c>
      <c r="G170">
        <v>681880.3</v>
      </c>
      <c r="H170">
        <v>539678.6</v>
      </c>
      <c r="I170">
        <v>503571.64</v>
      </c>
      <c r="J170">
        <v>401412.9</v>
      </c>
      <c r="K170">
        <v>362025.39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292</v>
      </c>
      <c r="F171">
        <v>2066440.22</v>
      </c>
      <c r="G171">
        <v>2335554.1800000002</v>
      </c>
      <c r="H171">
        <v>1681516.12</v>
      </c>
      <c r="I171">
        <v>1651755.5</v>
      </c>
      <c r="J171">
        <v>1482066.65</v>
      </c>
      <c r="K171">
        <v>1205467.01</v>
      </c>
    </row>
    <row r="172" spans="2:11" x14ac:dyDescent="0.2">
      <c r="B172" t="s">
        <v>1</v>
      </c>
      <c r="C172" s="2" t="s">
        <v>173</v>
      </c>
      <c r="D172" t="s">
        <v>174</v>
      </c>
      <c r="E172" t="s">
        <v>292</v>
      </c>
      <c r="F172">
        <v>1148909.21</v>
      </c>
      <c r="G172">
        <v>977139.13</v>
      </c>
      <c r="H172">
        <v>997434.69</v>
      </c>
      <c r="I172">
        <v>594116.86</v>
      </c>
      <c r="J172">
        <v>441901.16</v>
      </c>
      <c r="K172">
        <v>521259.4</v>
      </c>
    </row>
    <row r="173" spans="2:11" x14ac:dyDescent="0.2">
      <c r="B173" t="s">
        <v>1</v>
      </c>
      <c r="C173" s="2" t="s">
        <v>175</v>
      </c>
      <c r="D173" t="s">
        <v>176</v>
      </c>
      <c r="E173" t="s">
        <v>292</v>
      </c>
      <c r="F173">
        <v>1804371.15</v>
      </c>
      <c r="G173">
        <v>1599386.12</v>
      </c>
      <c r="H173">
        <v>1023104.94</v>
      </c>
      <c r="I173">
        <v>920292.56</v>
      </c>
      <c r="J173">
        <v>1009553.5</v>
      </c>
      <c r="K173">
        <v>735259.99</v>
      </c>
    </row>
    <row r="174" spans="2:11" x14ac:dyDescent="0.2">
      <c r="B174" t="s">
        <v>1</v>
      </c>
      <c r="C174" s="2" t="s">
        <v>25</v>
      </c>
      <c r="D174" t="s">
        <v>397</v>
      </c>
      <c r="E174" t="s">
        <v>293</v>
      </c>
      <c r="F174">
        <v>3108003.14</v>
      </c>
      <c r="G174">
        <v>2684873.1</v>
      </c>
      <c r="H174">
        <v>2550835.37</v>
      </c>
      <c r="I174">
        <v>2001332.27</v>
      </c>
      <c r="J174">
        <v>1933623.87</v>
      </c>
      <c r="K174">
        <v>1909149.25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293</v>
      </c>
      <c r="F175">
        <v>3365864.96</v>
      </c>
      <c r="G175">
        <v>3313526.43</v>
      </c>
      <c r="H175">
        <v>2462112.4900000002</v>
      </c>
      <c r="I175">
        <v>2229560.85</v>
      </c>
      <c r="J175">
        <v>2167160.9900000002</v>
      </c>
      <c r="K175">
        <v>2041659.68</v>
      </c>
    </row>
    <row r="176" spans="2:11" x14ac:dyDescent="0.2">
      <c r="B176" t="s">
        <v>1</v>
      </c>
      <c r="C176" s="2" t="s">
        <v>177</v>
      </c>
      <c r="D176" t="s">
        <v>178</v>
      </c>
      <c r="E176" t="s">
        <v>292</v>
      </c>
      <c r="F176">
        <v>578008.25</v>
      </c>
      <c r="G176">
        <v>485929.04</v>
      </c>
      <c r="H176">
        <v>358130.61</v>
      </c>
      <c r="I176">
        <v>326174.95</v>
      </c>
      <c r="J176">
        <v>312860.32</v>
      </c>
      <c r="K176">
        <v>193632.85</v>
      </c>
    </row>
    <row r="177" spans="2:11" x14ac:dyDescent="0.2">
      <c r="B177" t="s">
        <v>1</v>
      </c>
      <c r="C177" s="2" t="s">
        <v>179</v>
      </c>
      <c r="D177" t="s">
        <v>180</v>
      </c>
      <c r="E177" t="s">
        <v>292</v>
      </c>
      <c r="F177">
        <v>374768.22</v>
      </c>
      <c r="G177">
        <v>325931.75</v>
      </c>
      <c r="H177">
        <v>322596.07</v>
      </c>
      <c r="I177">
        <v>272043.15000000002</v>
      </c>
      <c r="J177">
        <v>213695.88</v>
      </c>
      <c r="K177">
        <v>138771.65</v>
      </c>
    </row>
    <row r="178" spans="2:11" x14ac:dyDescent="0.2">
      <c r="B178" t="s">
        <v>1</v>
      </c>
      <c r="C178" s="2" t="s">
        <v>181</v>
      </c>
      <c r="D178" t="s">
        <v>182</v>
      </c>
      <c r="E178" t="s">
        <v>292</v>
      </c>
      <c r="F178">
        <v>529217.31000000006</v>
      </c>
      <c r="G178">
        <v>367765.74</v>
      </c>
      <c r="H178">
        <v>247044.79</v>
      </c>
      <c r="I178">
        <v>226515.26</v>
      </c>
      <c r="J178">
        <v>179425.79</v>
      </c>
      <c r="K178">
        <v>142628.69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292</v>
      </c>
      <c r="F179">
        <v>2497701.0099999998</v>
      </c>
      <c r="G179">
        <v>2247252.73</v>
      </c>
      <c r="H179">
        <v>2234350.27</v>
      </c>
      <c r="I179">
        <v>1679502.88</v>
      </c>
      <c r="J179">
        <v>1325527.22</v>
      </c>
      <c r="K179">
        <v>1103881.6499999999</v>
      </c>
    </row>
    <row r="180" spans="2:11" x14ac:dyDescent="0.2">
      <c r="B180" t="s">
        <v>1</v>
      </c>
      <c r="C180" s="2" t="s">
        <v>30</v>
      </c>
      <c r="D180" t="s">
        <v>398</v>
      </c>
      <c r="E180" t="s">
        <v>293</v>
      </c>
      <c r="F180">
        <v>1837969.01</v>
      </c>
      <c r="G180">
        <v>1523889.19</v>
      </c>
      <c r="H180">
        <v>1761297.83</v>
      </c>
      <c r="I180">
        <v>1735174.59</v>
      </c>
      <c r="J180">
        <v>1774098.77</v>
      </c>
      <c r="K180">
        <v>1824232.66</v>
      </c>
    </row>
    <row r="181" spans="2:11" x14ac:dyDescent="0.2">
      <c r="B181" t="s">
        <v>1</v>
      </c>
      <c r="C181" s="2" t="s">
        <v>183</v>
      </c>
      <c r="D181" t="s">
        <v>184</v>
      </c>
      <c r="E181" t="s">
        <v>292</v>
      </c>
      <c r="F181">
        <v>910509.19</v>
      </c>
      <c r="G181">
        <v>564084.28</v>
      </c>
      <c r="H181">
        <v>415987.09</v>
      </c>
      <c r="I181">
        <v>297164.59000000003</v>
      </c>
      <c r="J181">
        <v>293478.81</v>
      </c>
      <c r="K181">
        <v>263866.40000000002</v>
      </c>
    </row>
    <row r="182" spans="2:11" x14ac:dyDescent="0.2">
      <c r="B182" t="s">
        <v>1</v>
      </c>
      <c r="C182" s="2" t="s">
        <v>185</v>
      </c>
      <c r="D182" t="s">
        <v>186</v>
      </c>
      <c r="E182" t="s">
        <v>292</v>
      </c>
      <c r="F182">
        <v>346580.43</v>
      </c>
      <c r="G182">
        <v>332895.53000000003</v>
      </c>
      <c r="H182">
        <v>195949.36</v>
      </c>
      <c r="I182">
        <v>182096.52</v>
      </c>
      <c r="J182">
        <v>127581.17</v>
      </c>
      <c r="K182">
        <v>155762.65</v>
      </c>
    </row>
    <row r="183" spans="2:11" x14ac:dyDescent="0.2">
      <c r="B183" t="s">
        <v>1</v>
      </c>
      <c r="C183" s="2" t="s">
        <v>187</v>
      </c>
      <c r="D183" t="s">
        <v>188</v>
      </c>
      <c r="E183" t="s">
        <v>292</v>
      </c>
      <c r="F183">
        <v>218819.86</v>
      </c>
      <c r="G183">
        <v>239306.28</v>
      </c>
      <c r="H183">
        <v>167562.18</v>
      </c>
      <c r="I183">
        <v>173846.37</v>
      </c>
      <c r="J183">
        <v>146084.72</v>
      </c>
      <c r="K183">
        <v>142230.88</v>
      </c>
    </row>
    <row r="184" spans="2:11" x14ac:dyDescent="0.2">
      <c r="B184" t="s">
        <v>1</v>
      </c>
      <c r="C184" s="2" t="s">
        <v>189</v>
      </c>
      <c r="D184" t="s">
        <v>190</v>
      </c>
      <c r="E184" t="s">
        <v>292</v>
      </c>
      <c r="F184">
        <v>965445.49</v>
      </c>
      <c r="G184">
        <v>1123534.03</v>
      </c>
      <c r="H184">
        <v>884832.17</v>
      </c>
      <c r="I184">
        <v>646375.36</v>
      </c>
      <c r="J184">
        <v>577879.42000000004</v>
      </c>
      <c r="K184">
        <v>362939.8</v>
      </c>
    </row>
    <row r="185" spans="2:11" x14ac:dyDescent="0.2">
      <c r="B185" t="s">
        <v>1</v>
      </c>
      <c r="C185" s="2" t="s">
        <v>191</v>
      </c>
      <c r="D185" t="s">
        <v>192</v>
      </c>
      <c r="E185" t="s">
        <v>292</v>
      </c>
      <c r="F185">
        <v>368115.07</v>
      </c>
      <c r="G185">
        <v>303648.53999999998</v>
      </c>
      <c r="H185">
        <v>222082.97</v>
      </c>
      <c r="I185">
        <v>196314.01</v>
      </c>
      <c r="J185">
        <v>172272.84</v>
      </c>
      <c r="K185">
        <v>120545.65</v>
      </c>
    </row>
    <row r="186" spans="2:11" x14ac:dyDescent="0.2">
      <c r="B186" t="s">
        <v>1</v>
      </c>
      <c r="C186" s="2" t="s">
        <v>193</v>
      </c>
      <c r="D186" t="s">
        <v>194</v>
      </c>
      <c r="E186" t="s">
        <v>292</v>
      </c>
      <c r="F186">
        <v>348170.46</v>
      </c>
      <c r="G186">
        <v>275245.32</v>
      </c>
      <c r="H186">
        <v>229252.31</v>
      </c>
      <c r="I186">
        <v>193652.23</v>
      </c>
      <c r="J186">
        <v>214685.22</v>
      </c>
      <c r="K186">
        <v>149823.57999999999</v>
      </c>
    </row>
    <row r="187" spans="2:11" x14ac:dyDescent="0.2">
      <c r="B187" t="s">
        <v>1</v>
      </c>
      <c r="C187" s="2" t="s">
        <v>31</v>
      </c>
      <c r="D187" t="s">
        <v>399</v>
      </c>
      <c r="E187" t="s">
        <v>293</v>
      </c>
      <c r="F187">
        <v>7849477.71</v>
      </c>
      <c r="G187">
        <v>6568483.8200000003</v>
      </c>
      <c r="H187">
        <v>7727526.6500000004</v>
      </c>
      <c r="I187">
        <v>4980739.47</v>
      </c>
      <c r="J187">
        <v>3767111.53</v>
      </c>
      <c r="K187">
        <v>3676959.14</v>
      </c>
    </row>
    <row r="188" spans="2:11" x14ac:dyDescent="0.2">
      <c r="B188" t="s">
        <v>1</v>
      </c>
      <c r="C188" s="2" t="s">
        <v>195</v>
      </c>
      <c r="D188" t="s">
        <v>196</v>
      </c>
      <c r="E188" t="s">
        <v>292</v>
      </c>
      <c r="F188">
        <v>4248988.21</v>
      </c>
      <c r="G188">
        <v>2790016.62</v>
      </c>
      <c r="H188">
        <v>2009883.78</v>
      </c>
      <c r="I188">
        <v>1492117.82</v>
      </c>
      <c r="J188">
        <v>1327303.3700000001</v>
      </c>
      <c r="K188">
        <v>1179974.8899999999</v>
      </c>
    </row>
    <row r="189" spans="2:11" x14ac:dyDescent="0.2">
      <c r="B189" t="s">
        <v>1</v>
      </c>
      <c r="C189" s="2" t="s">
        <v>197</v>
      </c>
      <c r="D189" t="s">
        <v>198</v>
      </c>
      <c r="E189" t="s">
        <v>292</v>
      </c>
      <c r="F189">
        <v>277628.32</v>
      </c>
      <c r="G189">
        <v>251912.09</v>
      </c>
      <c r="H189">
        <v>253098.6</v>
      </c>
      <c r="I189">
        <v>181935.59</v>
      </c>
      <c r="J189">
        <v>181619.39</v>
      </c>
      <c r="K189">
        <v>169362.15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292</v>
      </c>
      <c r="F190">
        <v>934087.16</v>
      </c>
      <c r="G190">
        <v>1204460.79</v>
      </c>
      <c r="H190">
        <v>1004827.33</v>
      </c>
      <c r="I190">
        <v>839863.08</v>
      </c>
      <c r="J190">
        <v>816619.56</v>
      </c>
      <c r="K190">
        <v>534611.30000000005</v>
      </c>
    </row>
    <row r="191" spans="2:11" x14ac:dyDescent="0.2">
      <c r="B191" t="s">
        <v>1</v>
      </c>
      <c r="C191" s="2" t="s">
        <v>199</v>
      </c>
      <c r="D191" t="s">
        <v>200</v>
      </c>
      <c r="E191" t="s">
        <v>292</v>
      </c>
      <c r="F191">
        <v>490462.51</v>
      </c>
      <c r="G191">
        <v>507799.94</v>
      </c>
      <c r="H191">
        <v>436861.91</v>
      </c>
      <c r="I191">
        <v>376331.29</v>
      </c>
      <c r="J191">
        <v>281408.93</v>
      </c>
      <c r="K191">
        <v>229017.93</v>
      </c>
    </row>
    <row r="192" spans="2:11" x14ac:dyDescent="0.2">
      <c r="B192" t="s">
        <v>1</v>
      </c>
      <c r="C192" s="2" t="s">
        <v>201</v>
      </c>
      <c r="D192" t="s">
        <v>202</v>
      </c>
      <c r="E192" t="s">
        <v>292</v>
      </c>
      <c r="F192">
        <v>726057.88</v>
      </c>
      <c r="G192">
        <v>618892.86</v>
      </c>
      <c r="H192">
        <v>429546.38</v>
      </c>
      <c r="I192">
        <v>367942.26</v>
      </c>
      <c r="J192">
        <v>297005.94</v>
      </c>
      <c r="K192">
        <v>230533.24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292</v>
      </c>
      <c r="F193">
        <v>1430213.89</v>
      </c>
      <c r="G193">
        <v>1083547.69</v>
      </c>
      <c r="H193">
        <v>864260.31</v>
      </c>
      <c r="I193">
        <v>801634.67</v>
      </c>
      <c r="J193">
        <v>651933.14</v>
      </c>
      <c r="K193">
        <v>557001.42000000004</v>
      </c>
    </row>
    <row r="194" spans="2:11" x14ac:dyDescent="0.2">
      <c r="B194" t="s">
        <v>1</v>
      </c>
      <c r="C194" s="2" t="s">
        <v>203</v>
      </c>
      <c r="D194" t="s">
        <v>204</v>
      </c>
      <c r="E194" t="s">
        <v>292</v>
      </c>
      <c r="F194">
        <v>224610.76</v>
      </c>
      <c r="G194">
        <v>190133.45</v>
      </c>
      <c r="H194">
        <v>119806.96</v>
      </c>
      <c r="I194">
        <v>194689.64</v>
      </c>
      <c r="J194">
        <v>82075.55</v>
      </c>
      <c r="K194">
        <v>67608.75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293</v>
      </c>
      <c r="F195">
        <v>6146379.2699999996</v>
      </c>
      <c r="G195">
        <v>4766894.18</v>
      </c>
      <c r="H195">
        <v>6048825.21</v>
      </c>
      <c r="I195">
        <v>4464052.62</v>
      </c>
      <c r="J195">
        <v>3679895.96</v>
      </c>
      <c r="K195">
        <v>3601754.72</v>
      </c>
    </row>
    <row r="196" spans="2:11" x14ac:dyDescent="0.2">
      <c r="B196" t="s">
        <v>1</v>
      </c>
      <c r="C196" s="2" t="s">
        <v>205</v>
      </c>
      <c r="D196" t="s">
        <v>206</v>
      </c>
      <c r="E196" t="s">
        <v>292</v>
      </c>
      <c r="F196">
        <v>3441072.38</v>
      </c>
      <c r="G196">
        <v>2738237.96</v>
      </c>
      <c r="H196">
        <v>1993936.67</v>
      </c>
      <c r="I196">
        <v>1815455.54</v>
      </c>
      <c r="J196">
        <v>1289523.6399999999</v>
      </c>
      <c r="K196">
        <v>1299898.8799999999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293</v>
      </c>
      <c r="F197">
        <v>2114714.3199999998</v>
      </c>
      <c r="G197">
        <v>1953471.68</v>
      </c>
      <c r="H197">
        <v>1466581.34</v>
      </c>
      <c r="I197">
        <v>1222102.83</v>
      </c>
      <c r="J197">
        <v>1272182.3400000001</v>
      </c>
      <c r="K197">
        <v>903693.16</v>
      </c>
    </row>
    <row r="198" spans="2:11" x14ac:dyDescent="0.2">
      <c r="B198" t="s">
        <v>1</v>
      </c>
      <c r="C198" s="2" t="s">
        <v>207</v>
      </c>
      <c r="D198" t="s">
        <v>208</v>
      </c>
      <c r="E198" t="s">
        <v>292</v>
      </c>
      <c r="F198">
        <v>1083717.95</v>
      </c>
      <c r="G198">
        <v>800589.38</v>
      </c>
      <c r="H198">
        <v>685614.73</v>
      </c>
      <c r="I198">
        <v>518245.25</v>
      </c>
      <c r="J198">
        <v>458505.63</v>
      </c>
      <c r="K198">
        <v>383099.54</v>
      </c>
    </row>
    <row r="199" spans="2:11" x14ac:dyDescent="0.2">
      <c r="B199" t="s">
        <v>1</v>
      </c>
      <c r="C199" s="2" t="s">
        <v>209</v>
      </c>
      <c r="D199" t="s">
        <v>210</v>
      </c>
      <c r="E199" t="s">
        <v>292</v>
      </c>
      <c r="F199">
        <v>656750.26</v>
      </c>
      <c r="G199">
        <v>679428.16</v>
      </c>
      <c r="H199">
        <v>511186.73</v>
      </c>
      <c r="I199">
        <v>431618.75</v>
      </c>
      <c r="J199">
        <v>394231.15</v>
      </c>
      <c r="K199">
        <v>319420.31</v>
      </c>
    </row>
    <row r="200" spans="2:11" x14ac:dyDescent="0.2">
      <c r="B200" t="s">
        <v>1</v>
      </c>
      <c r="C200" s="2" t="s">
        <v>211</v>
      </c>
      <c r="D200" t="s">
        <v>212</v>
      </c>
      <c r="E200" t="s">
        <v>292</v>
      </c>
      <c r="F200">
        <v>153420.14000000001</v>
      </c>
      <c r="G200">
        <v>89866.59</v>
      </c>
      <c r="H200">
        <v>103113.51</v>
      </c>
      <c r="I200">
        <v>78946.97</v>
      </c>
      <c r="J200">
        <v>53290.75</v>
      </c>
      <c r="K200">
        <v>56618.69</v>
      </c>
    </row>
    <row r="201" spans="2:11" x14ac:dyDescent="0.2">
      <c r="B201" t="s">
        <v>1</v>
      </c>
      <c r="C201" s="2" t="s">
        <v>213</v>
      </c>
      <c r="D201" t="s">
        <v>214</v>
      </c>
      <c r="E201" t="s">
        <v>292</v>
      </c>
      <c r="F201">
        <v>745102.7</v>
      </c>
      <c r="G201">
        <v>485950.22</v>
      </c>
      <c r="H201">
        <v>386052.77</v>
      </c>
      <c r="I201">
        <v>342286.37</v>
      </c>
      <c r="J201">
        <v>261740.71</v>
      </c>
      <c r="K201">
        <v>178914.52</v>
      </c>
    </row>
    <row r="202" spans="2:11" x14ac:dyDescent="0.2">
      <c r="B202" t="s">
        <v>1</v>
      </c>
      <c r="C202" s="2" t="s">
        <v>272</v>
      </c>
      <c r="D202" t="s">
        <v>273</v>
      </c>
      <c r="E202" t="s">
        <v>294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270</v>
      </c>
      <c r="D203" t="s">
        <v>271</v>
      </c>
      <c r="E203" t="s">
        <v>292</v>
      </c>
      <c r="F203">
        <v>1226497.46</v>
      </c>
      <c r="G203">
        <v>872241.48</v>
      </c>
      <c r="H203">
        <v>652917.47</v>
      </c>
      <c r="I203">
        <v>777681.77</v>
      </c>
      <c r="J203">
        <v>624874.59</v>
      </c>
      <c r="K203">
        <v>580489.92000000004</v>
      </c>
    </row>
    <row r="204" spans="2:11" x14ac:dyDescent="0.2">
      <c r="B204" t="s">
        <v>1</v>
      </c>
      <c r="C204" s="2" t="s">
        <v>215</v>
      </c>
      <c r="D204" t="s">
        <v>216</v>
      </c>
      <c r="E204" t="s">
        <v>292</v>
      </c>
      <c r="F204">
        <v>586075.63</v>
      </c>
      <c r="G204">
        <v>15632.72</v>
      </c>
      <c r="H204">
        <v>277824.53999999998</v>
      </c>
      <c r="I204">
        <v>253608</v>
      </c>
      <c r="J204">
        <v>174560.36</v>
      </c>
      <c r="K204">
        <v>219107.28</v>
      </c>
    </row>
    <row r="205" spans="2:11" x14ac:dyDescent="0.2">
      <c r="B205" t="s">
        <v>1</v>
      </c>
      <c r="C205" s="2" t="s">
        <v>217</v>
      </c>
      <c r="D205" t="s">
        <v>218</v>
      </c>
      <c r="E205" t="s">
        <v>292</v>
      </c>
      <c r="F205">
        <v>914391.81</v>
      </c>
      <c r="G205">
        <v>613661.30000000005</v>
      </c>
      <c r="H205">
        <v>445258.05</v>
      </c>
      <c r="I205">
        <v>263278.55</v>
      </c>
      <c r="J205">
        <v>231157.72</v>
      </c>
      <c r="K205">
        <v>195885.06</v>
      </c>
    </row>
    <row r="206" spans="2:11" x14ac:dyDescent="0.2">
      <c r="B206" t="s">
        <v>1</v>
      </c>
      <c r="C206" s="2" t="s">
        <v>219</v>
      </c>
      <c r="D206" t="s">
        <v>390</v>
      </c>
      <c r="E206" t="s">
        <v>292</v>
      </c>
      <c r="F206">
        <v>1721242.46</v>
      </c>
      <c r="G206">
        <v>1483941.66</v>
      </c>
      <c r="H206">
        <v>1346568.03</v>
      </c>
      <c r="I206">
        <v>997325.17</v>
      </c>
      <c r="J206">
        <v>596916.43999999994</v>
      </c>
      <c r="K206">
        <v>648428.71</v>
      </c>
    </row>
    <row r="207" spans="2:11" x14ac:dyDescent="0.2">
      <c r="B207" t="s">
        <v>1</v>
      </c>
      <c r="C207" s="2" t="s">
        <v>220</v>
      </c>
      <c r="D207" t="s">
        <v>221</v>
      </c>
      <c r="E207" t="s">
        <v>292</v>
      </c>
      <c r="F207">
        <v>115887.99</v>
      </c>
      <c r="G207">
        <v>92959</v>
      </c>
      <c r="H207">
        <v>3609.89</v>
      </c>
      <c r="I207">
        <v>330.49</v>
      </c>
      <c r="J207" t="s">
        <v>125</v>
      </c>
      <c r="K207" t="s">
        <v>125</v>
      </c>
    </row>
    <row r="208" spans="2:11" x14ac:dyDescent="0.2">
      <c r="B208" t="s">
        <v>1</v>
      </c>
      <c r="C208" s="2" t="s">
        <v>222</v>
      </c>
      <c r="D208" t="s">
        <v>349</v>
      </c>
      <c r="E208" t="s">
        <v>292</v>
      </c>
      <c r="F208">
        <v>368037.98</v>
      </c>
      <c r="G208">
        <v>329251.25</v>
      </c>
      <c r="H208">
        <v>260895.09</v>
      </c>
      <c r="I208">
        <v>189573.69</v>
      </c>
      <c r="J208">
        <v>139731.98000000001</v>
      </c>
      <c r="K208">
        <v>154579.22</v>
      </c>
    </row>
    <row r="209" spans="2:11" x14ac:dyDescent="0.2">
      <c r="B209" t="s">
        <v>1</v>
      </c>
      <c r="C209" s="2" t="s">
        <v>223</v>
      </c>
      <c r="D209" t="s">
        <v>350</v>
      </c>
      <c r="E209" t="s">
        <v>292</v>
      </c>
      <c r="F209">
        <v>938566.39</v>
      </c>
      <c r="G209">
        <v>690198.77</v>
      </c>
      <c r="H209">
        <v>516161.21</v>
      </c>
      <c r="I209">
        <v>490613.61</v>
      </c>
      <c r="J209">
        <v>414356.15</v>
      </c>
      <c r="K209">
        <v>315626.42</v>
      </c>
    </row>
    <row r="210" spans="2:11" x14ac:dyDescent="0.2">
      <c r="B210" t="s">
        <v>1</v>
      </c>
      <c r="C210" s="2" t="s">
        <v>224</v>
      </c>
      <c r="D210" t="s">
        <v>351</v>
      </c>
      <c r="E210" t="s">
        <v>294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225</v>
      </c>
      <c r="D211" t="s">
        <v>226</v>
      </c>
      <c r="E211" t="s">
        <v>292</v>
      </c>
      <c r="F211">
        <v>382154.95</v>
      </c>
      <c r="G211">
        <v>336422.66</v>
      </c>
      <c r="H211">
        <v>383631.62</v>
      </c>
      <c r="I211">
        <v>355258.03</v>
      </c>
      <c r="J211">
        <v>260361.56</v>
      </c>
      <c r="K211">
        <v>203174.39</v>
      </c>
    </row>
    <row r="212" spans="2:11" x14ac:dyDescent="0.2">
      <c r="B212" t="s">
        <v>1</v>
      </c>
      <c r="C212" s="2" t="s">
        <v>274</v>
      </c>
      <c r="D212" t="s">
        <v>275</v>
      </c>
      <c r="E212" t="s">
        <v>294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227</v>
      </c>
      <c r="D213" t="s">
        <v>228</v>
      </c>
      <c r="E213" t="s">
        <v>292</v>
      </c>
      <c r="F213">
        <v>863301.68</v>
      </c>
      <c r="G213">
        <v>901373.28</v>
      </c>
      <c r="H213">
        <v>970448.02</v>
      </c>
      <c r="I213">
        <v>839547.27</v>
      </c>
      <c r="J213">
        <v>485186.72</v>
      </c>
      <c r="K213">
        <v>453678.69</v>
      </c>
    </row>
    <row r="214" spans="2:11" x14ac:dyDescent="0.2">
      <c r="B214" t="s">
        <v>1</v>
      </c>
      <c r="C214" s="2" t="s">
        <v>229</v>
      </c>
      <c r="D214" t="s">
        <v>230</v>
      </c>
      <c r="E214" t="s">
        <v>292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231</v>
      </c>
      <c r="D215" t="s">
        <v>400</v>
      </c>
      <c r="E215" t="s">
        <v>292</v>
      </c>
      <c r="F215">
        <v>219708.74</v>
      </c>
      <c r="G215">
        <v>223793.39</v>
      </c>
      <c r="H215">
        <v>206708.63</v>
      </c>
      <c r="I215">
        <v>224243.73</v>
      </c>
      <c r="J215">
        <v>205663.48</v>
      </c>
      <c r="K215">
        <v>191023.77</v>
      </c>
    </row>
    <row r="216" spans="2:11" x14ac:dyDescent="0.2">
      <c r="B216" t="s">
        <v>1</v>
      </c>
      <c r="C216" s="2" t="s">
        <v>232</v>
      </c>
      <c r="D216" t="s">
        <v>401</v>
      </c>
      <c r="E216" t="s">
        <v>292</v>
      </c>
      <c r="F216">
        <v>285625.46999999997</v>
      </c>
      <c r="G216">
        <v>266575.78000000003</v>
      </c>
      <c r="H216">
        <v>224341.03</v>
      </c>
      <c r="I216">
        <v>263713.90000000002</v>
      </c>
      <c r="J216">
        <v>281389.8</v>
      </c>
      <c r="K216">
        <v>245570.92</v>
      </c>
    </row>
    <row r="217" spans="2:11" x14ac:dyDescent="0.2">
      <c r="B217" t="s">
        <v>1</v>
      </c>
      <c r="C217" s="2" t="s">
        <v>265</v>
      </c>
      <c r="D217" t="s">
        <v>266</v>
      </c>
      <c r="E217" t="s">
        <v>292</v>
      </c>
      <c r="F217">
        <v>1802899.52</v>
      </c>
      <c r="G217">
        <v>1346641.54</v>
      </c>
      <c r="H217">
        <v>933909.28</v>
      </c>
      <c r="I217">
        <v>761239.16</v>
      </c>
      <c r="J217">
        <v>594412.94999999995</v>
      </c>
      <c r="K217">
        <v>644956.44999999995</v>
      </c>
    </row>
    <row r="218" spans="2:11" x14ac:dyDescent="0.2">
      <c r="B218" t="s">
        <v>295</v>
      </c>
      <c r="C218" s="2" t="s">
        <v>276</v>
      </c>
      <c r="D218" t="s">
        <v>277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233</v>
      </c>
      <c r="D219" t="s">
        <v>234</v>
      </c>
      <c r="E219" t="s">
        <v>292</v>
      </c>
      <c r="F219">
        <v>4426286.24</v>
      </c>
      <c r="G219">
        <v>4762528.91</v>
      </c>
      <c r="H219">
        <v>4142376.36</v>
      </c>
      <c r="I219">
        <v>2514373.71</v>
      </c>
      <c r="J219">
        <v>2279447.42</v>
      </c>
      <c r="K219">
        <v>1204584.44</v>
      </c>
    </row>
    <row r="220" spans="2:11" x14ac:dyDescent="0.2">
      <c r="B220" t="s">
        <v>2</v>
      </c>
      <c r="C220" s="2" t="s">
        <v>278</v>
      </c>
      <c r="D220" t="s">
        <v>279</v>
      </c>
      <c r="E220" t="s">
        <v>294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375</v>
      </c>
      <c r="E221" t="s">
        <v>292</v>
      </c>
      <c r="F221">
        <v>1936972.66</v>
      </c>
      <c r="G221">
        <v>1685481.51</v>
      </c>
      <c r="H221">
        <v>1998326.52</v>
      </c>
      <c r="I221">
        <v>1816980.49</v>
      </c>
      <c r="J221">
        <v>1823006.72</v>
      </c>
      <c r="K221">
        <v>1700777.58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293</v>
      </c>
      <c r="F222">
        <v>1978697.71</v>
      </c>
      <c r="G222">
        <v>2387326.67</v>
      </c>
      <c r="H222">
        <v>1632774.52</v>
      </c>
      <c r="I222">
        <v>1587733.54</v>
      </c>
      <c r="J222">
        <v>1690110.26</v>
      </c>
      <c r="K222">
        <v>1257148.32</v>
      </c>
    </row>
    <row r="223" spans="2:11" x14ac:dyDescent="0.2">
      <c r="B223" t="s">
        <v>2</v>
      </c>
      <c r="C223" s="2" t="s">
        <v>235</v>
      </c>
      <c r="D223" t="s">
        <v>236</v>
      </c>
      <c r="E223" t="s">
        <v>292</v>
      </c>
      <c r="F223">
        <v>768025.16</v>
      </c>
      <c r="G223">
        <v>544127.93999999994</v>
      </c>
      <c r="H223">
        <v>435073.28000000003</v>
      </c>
      <c r="I223">
        <v>374874.94</v>
      </c>
      <c r="J223">
        <v>426494.96</v>
      </c>
      <c r="K223">
        <v>338702.37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293</v>
      </c>
      <c r="F224">
        <v>979087.42</v>
      </c>
      <c r="G224">
        <v>917722.55</v>
      </c>
      <c r="H224">
        <v>1037821.82</v>
      </c>
      <c r="I224">
        <v>975480.95</v>
      </c>
      <c r="J224">
        <v>950432.74</v>
      </c>
      <c r="K224">
        <v>593905.99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293</v>
      </c>
      <c r="F225">
        <v>4407388.24</v>
      </c>
      <c r="G225">
        <v>3913632.03</v>
      </c>
      <c r="H225">
        <v>5114286.72</v>
      </c>
      <c r="I225">
        <v>1125608.82</v>
      </c>
      <c r="J225">
        <v>44910.9</v>
      </c>
      <c r="K225" t="s">
        <v>125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293</v>
      </c>
      <c r="F226">
        <v>3777048.24</v>
      </c>
      <c r="G226">
        <v>3090374.58</v>
      </c>
      <c r="H226">
        <v>2279346.11</v>
      </c>
      <c r="I226">
        <v>1632052.25</v>
      </c>
      <c r="J226">
        <v>1586424.22</v>
      </c>
      <c r="K226">
        <v>1132571.94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293</v>
      </c>
      <c r="F227">
        <v>1744836</v>
      </c>
      <c r="G227">
        <v>1417908.72</v>
      </c>
      <c r="H227">
        <v>1366944.51</v>
      </c>
      <c r="I227">
        <v>963107.58</v>
      </c>
      <c r="J227">
        <v>1036099.94</v>
      </c>
      <c r="K227">
        <v>749074.3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293</v>
      </c>
      <c r="F228">
        <v>2282782.4</v>
      </c>
      <c r="G228">
        <v>1954424.35</v>
      </c>
      <c r="H228">
        <v>1461298.53</v>
      </c>
      <c r="I228">
        <v>1386229.87</v>
      </c>
      <c r="J228">
        <v>942920.13</v>
      </c>
      <c r="K228">
        <v>673480.13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293</v>
      </c>
      <c r="F229">
        <v>3166213.98</v>
      </c>
      <c r="G229">
        <v>3736753.93</v>
      </c>
      <c r="H229">
        <v>2532241.2400000002</v>
      </c>
      <c r="I229">
        <v>2029622.12</v>
      </c>
      <c r="J229">
        <v>1694540.28</v>
      </c>
      <c r="K229">
        <v>2212385.0499999998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293</v>
      </c>
      <c r="F230">
        <v>921140.11</v>
      </c>
      <c r="G230">
        <v>872227.65</v>
      </c>
      <c r="H230">
        <v>744379.87</v>
      </c>
      <c r="I230">
        <v>695185.3</v>
      </c>
      <c r="J230">
        <v>615978.18000000005</v>
      </c>
      <c r="K230">
        <v>603054.84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292</v>
      </c>
      <c r="F231">
        <v>587935.76</v>
      </c>
      <c r="G231">
        <v>560744.35</v>
      </c>
      <c r="H231">
        <v>329295.19</v>
      </c>
      <c r="I231">
        <v>238790</v>
      </c>
      <c r="J231">
        <v>181446.18</v>
      </c>
      <c r="K231">
        <v>141565.1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293</v>
      </c>
      <c r="F232">
        <v>2299900.52</v>
      </c>
      <c r="G232">
        <v>1920332.63</v>
      </c>
      <c r="H232">
        <v>1249465.07</v>
      </c>
      <c r="I232">
        <v>1168930.25</v>
      </c>
      <c r="J232">
        <v>965396.44</v>
      </c>
      <c r="K232">
        <v>644379.5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293</v>
      </c>
      <c r="F233">
        <v>2010769.26</v>
      </c>
      <c r="G233">
        <v>1772881.89</v>
      </c>
      <c r="H233">
        <v>1344802.34</v>
      </c>
      <c r="I233">
        <v>1016964.59</v>
      </c>
      <c r="J233">
        <v>1300784.58</v>
      </c>
      <c r="K233">
        <v>1042224.67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293</v>
      </c>
      <c r="F234">
        <v>965239.59</v>
      </c>
      <c r="G234">
        <v>762941.03</v>
      </c>
      <c r="H234">
        <v>547821.56999999995</v>
      </c>
      <c r="I234">
        <v>381274.8</v>
      </c>
      <c r="J234">
        <v>353064.53</v>
      </c>
      <c r="K234">
        <v>243915.62</v>
      </c>
    </row>
    <row r="235" spans="2:11" x14ac:dyDescent="0.2">
      <c r="B235" t="s">
        <v>2</v>
      </c>
      <c r="C235" s="2" t="s">
        <v>237</v>
      </c>
      <c r="D235" t="s">
        <v>238</v>
      </c>
      <c r="E235" t="s">
        <v>292</v>
      </c>
      <c r="F235">
        <v>2986935.14</v>
      </c>
      <c r="G235">
        <v>3324977.15</v>
      </c>
      <c r="H235">
        <v>3259537.67</v>
      </c>
      <c r="I235">
        <v>4706224.71</v>
      </c>
      <c r="J235">
        <v>4154381.64</v>
      </c>
      <c r="K235">
        <v>2677209.41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293</v>
      </c>
      <c r="F236">
        <v>617095.62</v>
      </c>
      <c r="G236">
        <v>879094.34</v>
      </c>
      <c r="H236">
        <v>492347.27</v>
      </c>
      <c r="I236">
        <v>341338.76</v>
      </c>
      <c r="J236">
        <v>370629.92</v>
      </c>
      <c r="K236">
        <v>266877.39</v>
      </c>
    </row>
    <row r="237" spans="2:11" x14ac:dyDescent="0.2">
      <c r="B237" t="s">
        <v>2</v>
      </c>
      <c r="C237" s="2" t="s">
        <v>239</v>
      </c>
      <c r="D237" t="s">
        <v>240</v>
      </c>
      <c r="E237" t="s">
        <v>292</v>
      </c>
      <c r="F237">
        <v>657708.23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293</v>
      </c>
      <c r="F238">
        <v>588454.37</v>
      </c>
      <c r="G238">
        <v>1066248.75</v>
      </c>
      <c r="H238">
        <v>692862.99</v>
      </c>
      <c r="I238">
        <v>563290.39</v>
      </c>
      <c r="J238">
        <v>330729.45</v>
      </c>
      <c r="K238">
        <v>169415.94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293</v>
      </c>
      <c r="F239">
        <v>4466863.0599999996</v>
      </c>
      <c r="G239">
        <v>4213924.2</v>
      </c>
      <c r="H239">
        <v>4466076.42</v>
      </c>
      <c r="I239">
        <v>2243145.56</v>
      </c>
      <c r="J239">
        <v>1935102</v>
      </c>
      <c r="K239">
        <v>1267397.8700000001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293</v>
      </c>
      <c r="F240">
        <v>1045776.32</v>
      </c>
      <c r="G240">
        <v>900544.74</v>
      </c>
      <c r="H240">
        <v>692523.69</v>
      </c>
      <c r="I240">
        <v>722540.39</v>
      </c>
      <c r="J240">
        <v>935875.32</v>
      </c>
      <c r="K240">
        <v>837898.4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293</v>
      </c>
      <c r="F241">
        <v>1450087.7</v>
      </c>
      <c r="G241">
        <v>1521366.15</v>
      </c>
      <c r="H241">
        <v>2009263.74</v>
      </c>
      <c r="I241">
        <v>1170544.79</v>
      </c>
      <c r="J241">
        <v>1255719.49</v>
      </c>
      <c r="K241">
        <v>818487.99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293</v>
      </c>
      <c r="F242">
        <v>2752222.63</v>
      </c>
      <c r="G242">
        <v>2096775.28</v>
      </c>
      <c r="H242">
        <v>1495994.42</v>
      </c>
      <c r="I242">
        <v>1956589.2</v>
      </c>
      <c r="J242">
        <v>2051880.5</v>
      </c>
      <c r="K242">
        <v>1330618.67</v>
      </c>
    </row>
    <row r="243" spans="2:11" x14ac:dyDescent="0.2">
      <c r="B243" t="s">
        <v>2</v>
      </c>
      <c r="C243" s="2" t="s">
        <v>75</v>
      </c>
      <c r="D243" t="s">
        <v>479</v>
      </c>
      <c r="E243" t="s">
        <v>293</v>
      </c>
      <c r="F243">
        <v>4150019.64</v>
      </c>
      <c r="G243">
        <v>4868935.8899999997</v>
      </c>
      <c r="H243">
        <v>3549885.3</v>
      </c>
      <c r="I243">
        <v>3400311.88</v>
      </c>
      <c r="J243">
        <v>3269914.16</v>
      </c>
      <c r="K243">
        <v>4002422.19</v>
      </c>
    </row>
    <row r="244" spans="2:11" x14ac:dyDescent="0.2">
      <c r="B244" t="s">
        <v>2</v>
      </c>
      <c r="C244" s="2" t="s">
        <v>76</v>
      </c>
      <c r="D244" t="s">
        <v>376</v>
      </c>
      <c r="E244" t="s">
        <v>293</v>
      </c>
      <c r="F244">
        <v>1167420.98</v>
      </c>
      <c r="G244">
        <v>839461.86</v>
      </c>
      <c r="H244">
        <v>1092622.3899999999</v>
      </c>
      <c r="I244">
        <v>805363.51</v>
      </c>
      <c r="J244">
        <v>871099.42</v>
      </c>
      <c r="K244">
        <v>737738.21</v>
      </c>
    </row>
    <row r="245" spans="2:11" x14ac:dyDescent="0.2">
      <c r="B245" t="s">
        <v>2</v>
      </c>
      <c r="C245" s="2" t="s">
        <v>77</v>
      </c>
      <c r="D245" t="s">
        <v>377</v>
      </c>
      <c r="E245" t="s">
        <v>293</v>
      </c>
      <c r="F245">
        <v>610352.5</v>
      </c>
      <c r="G245">
        <v>1392480.9</v>
      </c>
      <c r="H245">
        <v>932365.75</v>
      </c>
      <c r="I245">
        <v>824429.1</v>
      </c>
      <c r="J245">
        <v>930267.68</v>
      </c>
      <c r="K245">
        <v>579929.19999999995</v>
      </c>
    </row>
    <row r="246" spans="2:11" x14ac:dyDescent="0.2">
      <c r="B246" t="s">
        <v>2</v>
      </c>
      <c r="C246" s="2" t="s">
        <v>241</v>
      </c>
      <c r="D246" t="s">
        <v>242</v>
      </c>
      <c r="E246" t="s">
        <v>292</v>
      </c>
      <c r="F246">
        <v>327377.93</v>
      </c>
      <c r="G246">
        <v>493136.02</v>
      </c>
      <c r="H246">
        <v>1027471.74</v>
      </c>
      <c r="I246">
        <v>1046966.67</v>
      </c>
      <c r="J246">
        <v>1063670.92</v>
      </c>
      <c r="K246">
        <v>786051.15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293</v>
      </c>
      <c r="F247">
        <v>5042106.3899999997</v>
      </c>
      <c r="G247">
        <v>3689094.82</v>
      </c>
      <c r="H247">
        <v>3281202.84</v>
      </c>
      <c r="I247">
        <v>2900746.22</v>
      </c>
      <c r="J247">
        <v>3115254.03</v>
      </c>
      <c r="K247">
        <v>2574056.52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293</v>
      </c>
      <c r="F248">
        <v>52104.95</v>
      </c>
      <c r="G248">
        <v>47555.58</v>
      </c>
      <c r="H248">
        <v>26217.85</v>
      </c>
      <c r="I248">
        <v>29479.99</v>
      </c>
      <c r="J248">
        <v>13219.22</v>
      </c>
      <c r="K248">
        <v>5629.3</v>
      </c>
    </row>
    <row r="249" spans="2:11" x14ac:dyDescent="0.2">
      <c r="B249" t="s">
        <v>2</v>
      </c>
      <c r="C249" s="2" t="s">
        <v>243</v>
      </c>
      <c r="D249" t="s">
        <v>244</v>
      </c>
      <c r="E249" t="s">
        <v>294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267</v>
      </c>
      <c r="D250" t="s">
        <v>268</v>
      </c>
      <c r="E250" t="s">
        <v>294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280</v>
      </c>
      <c r="D251" t="s">
        <v>281</v>
      </c>
      <c r="E251" t="s">
        <v>294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245</v>
      </c>
      <c r="D252" t="s">
        <v>246</v>
      </c>
      <c r="E252" t="s">
        <v>294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247</v>
      </c>
      <c r="D253" t="s">
        <v>248</v>
      </c>
      <c r="E253" t="s">
        <v>294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249</v>
      </c>
      <c r="D254" t="s">
        <v>250</v>
      </c>
      <c r="E254" t="s">
        <v>292</v>
      </c>
      <c r="F254">
        <v>346951.85</v>
      </c>
      <c r="G254">
        <v>250817.62</v>
      </c>
      <c r="H254">
        <v>218178.91</v>
      </c>
      <c r="I254">
        <v>178231.14</v>
      </c>
      <c r="J254">
        <v>142410</v>
      </c>
      <c r="K254">
        <v>143197.74</v>
      </c>
    </row>
    <row r="255" spans="2:11" x14ac:dyDescent="0.2">
      <c r="B255" t="s">
        <v>2</v>
      </c>
      <c r="C255" s="2" t="s">
        <v>282</v>
      </c>
      <c r="D255" t="s">
        <v>283</v>
      </c>
      <c r="E255" t="s">
        <v>294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284</v>
      </c>
      <c r="D256" t="s">
        <v>285</v>
      </c>
      <c r="E256" t="s">
        <v>294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251</v>
      </c>
      <c r="D257" t="s">
        <v>252</v>
      </c>
      <c r="E257" t="s">
        <v>292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253</v>
      </c>
      <c r="D258" t="s">
        <v>254</v>
      </c>
      <c r="E258" t="s">
        <v>294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286</v>
      </c>
      <c r="D259" t="s">
        <v>287</v>
      </c>
      <c r="E259" t="s">
        <v>294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288</v>
      </c>
      <c r="D260" t="s">
        <v>289</v>
      </c>
      <c r="E260" t="s">
        <v>294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406</v>
      </c>
      <c r="E261" t="s">
        <v>292</v>
      </c>
      <c r="F261">
        <v>661353.17000000004</v>
      </c>
      <c r="G261">
        <v>521060.38</v>
      </c>
      <c r="H261">
        <v>344218.65</v>
      </c>
      <c r="I261">
        <v>555051.37</v>
      </c>
      <c r="J261" t="s">
        <v>125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293</v>
      </c>
      <c r="F262">
        <v>1151663.27</v>
      </c>
      <c r="G262">
        <v>1026509.96</v>
      </c>
      <c r="H262">
        <v>1134417.3700000001</v>
      </c>
      <c r="I262">
        <v>2243329.69</v>
      </c>
      <c r="J262">
        <v>2107291.5499999998</v>
      </c>
      <c r="K262">
        <v>3044510.86</v>
      </c>
    </row>
    <row r="263" spans="2:11" x14ac:dyDescent="0.2">
      <c r="B263" t="s">
        <v>2</v>
      </c>
      <c r="C263" s="2" t="s">
        <v>86</v>
      </c>
      <c r="D263" t="s">
        <v>402</v>
      </c>
      <c r="E263" t="s">
        <v>292</v>
      </c>
      <c r="F263">
        <v>154163.97</v>
      </c>
      <c r="G263">
        <v>186227.57</v>
      </c>
      <c r="H263">
        <v>153689.29999999999</v>
      </c>
      <c r="I263">
        <v>202738.15</v>
      </c>
      <c r="J263">
        <v>197038.43</v>
      </c>
      <c r="K263">
        <v>329024.15000000002</v>
      </c>
    </row>
    <row r="264" spans="2:11" x14ac:dyDescent="0.2">
      <c r="B264" t="s">
        <v>2</v>
      </c>
      <c r="C264" s="2" t="s">
        <v>290</v>
      </c>
      <c r="D264" t="s">
        <v>434</v>
      </c>
      <c r="E264" t="s">
        <v>292</v>
      </c>
      <c r="F264" t="s">
        <v>125</v>
      </c>
      <c r="G264" t="s">
        <v>125</v>
      </c>
      <c r="H264" t="s">
        <v>125</v>
      </c>
      <c r="I264">
        <v>38048.78</v>
      </c>
      <c r="J264">
        <v>40082.04</v>
      </c>
      <c r="K264">
        <v>28603.81</v>
      </c>
    </row>
    <row r="265" spans="2:11" x14ac:dyDescent="0.2">
      <c r="B265" t="s">
        <v>2</v>
      </c>
      <c r="C265" s="2" t="s">
        <v>87</v>
      </c>
      <c r="D265" t="s">
        <v>404</v>
      </c>
      <c r="E265" t="s">
        <v>293</v>
      </c>
      <c r="F265">
        <v>68024.740000000005</v>
      </c>
      <c r="G265">
        <v>370107.11</v>
      </c>
      <c r="H265">
        <v>382897.5</v>
      </c>
      <c r="I265">
        <v>395322.46</v>
      </c>
      <c r="J265">
        <v>493002.35</v>
      </c>
      <c r="K265">
        <v>330078.98</v>
      </c>
    </row>
    <row r="266" spans="2:11" x14ac:dyDescent="0.2">
      <c r="B266" t="s">
        <v>3</v>
      </c>
      <c r="C266" s="2" t="s">
        <v>88</v>
      </c>
      <c r="D266" t="s">
        <v>89</v>
      </c>
      <c r="E266" t="s">
        <v>293</v>
      </c>
      <c r="F266">
        <v>364631.47</v>
      </c>
      <c r="G266">
        <v>308398.39</v>
      </c>
      <c r="H266">
        <v>321081.73</v>
      </c>
      <c r="I266">
        <v>254375.22</v>
      </c>
      <c r="J266">
        <v>358635.41</v>
      </c>
      <c r="K266">
        <v>234462.26</v>
      </c>
    </row>
    <row r="267" spans="2:11" x14ac:dyDescent="0.2">
      <c r="B267" t="s">
        <v>3</v>
      </c>
      <c r="C267" s="2" t="s">
        <v>90</v>
      </c>
      <c r="D267" t="s">
        <v>91</v>
      </c>
      <c r="E267" t="s">
        <v>293</v>
      </c>
      <c r="F267">
        <v>1332340.53</v>
      </c>
      <c r="G267">
        <v>977655.39</v>
      </c>
      <c r="H267">
        <v>604724.01</v>
      </c>
      <c r="I267">
        <v>638257.53</v>
      </c>
      <c r="J267">
        <v>421913.1</v>
      </c>
      <c r="K267">
        <v>268974.52</v>
      </c>
    </row>
    <row r="268" spans="2:11" x14ac:dyDescent="0.2">
      <c r="B268" t="s">
        <v>3</v>
      </c>
      <c r="C268" s="2" t="s">
        <v>92</v>
      </c>
      <c r="D268" t="s">
        <v>93</v>
      </c>
      <c r="E268" t="s">
        <v>293</v>
      </c>
      <c r="F268">
        <v>2136909.4300000002</v>
      </c>
      <c r="G268">
        <v>2144509.2400000002</v>
      </c>
      <c r="H268">
        <v>1375746.78</v>
      </c>
      <c r="I268">
        <v>1142267.29</v>
      </c>
      <c r="J268">
        <v>1363710.11</v>
      </c>
      <c r="K268">
        <v>937976.26</v>
      </c>
    </row>
    <row r="269" spans="2:11" x14ac:dyDescent="0.2">
      <c r="B269" t="s">
        <v>3</v>
      </c>
      <c r="C269" s="2" t="s">
        <v>94</v>
      </c>
      <c r="D269" t="s">
        <v>95</v>
      </c>
      <c r="E269" t="s">
        <v>293</v>
      </c>
      <c r="F269">
        <v>192596.49</v>
      </c>
      <c r="G269">
        <v>239552</v>
      </c>
      <c r="H269">
        <v>373945.71</v>
      </c>
      <c r="I269">
        <v>309446.87</v>
      </c>
      <c r="J269">
        <v>295311.84999999998</v>
      </c>
      <c r="K269">
        <v>197459.52</v>
      </c>
    </row>
    <row r="270" spans="2:11" x14ac:dyDescent="0.2">
      <c r="B270" t="s">
        <v>3</v>
      </c>
      <c r="C270" s="2" t="s">
        <v>255</v>
      </c>
      <c r="D270" t="s">
        <v>391</v>
      </c>
      <c r="E270" t="s">
        <v>292</v>
      </c>
      <c r="F270">
        <v>262300.78000000003</v>
      </c>
      <c r="G270">
        <v>331057.21000000002</v>
      </c>
      <c r="H270">
        <v>278050.2</v>
      </c>
      <c r="I270">
        <v>327890.03999999998</v>
      </c>
      <c r="J270" t="s">
        <v>125</v>
      </c>
      <c r="K270" t="s">
        <v>125</v>
      </c>
    </row>
    <row r="271" spans="2:11" x14ac:dyDescent="0.2">
      <c r="B271" t="s">
        <v>3</v>
      </c>
      <c r="C271" s="2" t="s">
        <v>96</v>
      </c>
      <c r="D271" t="s">
        <v>97</v>
      </c>
      <c r="E271" t="s">
        <v>293</v>
      </c>
      <c r="F271">
        <v>1950475.44</v>
      </c>
      <c r="G271">
        <v>1389430.31</v>
      </c>
      <c r="H271">
        <v>1845871.91</v>
      </c>
      <c r="I271">
        <v>1698847.45</v>
      </c>
      <c r="J271">
        <v>1522700.51</v>
      </c>
      <c r="K271">
        <v>1696343.98</v>
      </c>
    </row>
    <row r="272" spans="2:11" x14ac:dyDescent="0.2">
      <c r="B272" t="s">
        <v>3</v>
      </c>
      <c r="C272" s="2" t="s">
        <v>98</v>
      </c>
      <c r="D272" t="s">
        <v>99</v>
      </c>
      <c r="E272" t="s">
        <v>293</v>
      </c>
      <c r="F272">
        <v>5482608.0300000003</v>
      </c>
      <c r="G272">
        <v>5186234.62</v>
      </c>
      <c r="H272">
        <v>3709337.4</v>
      </c>
      <c r="I272">
        <v>3270391.28</v>
      </c>
      <c r="J272">
        <v>2868030.63</v>
      </c>
      <c r="K272">
        <v>2344704.9700000002</v>
      </c>
    </row>
    <row r="273" spans="2:11" x14ac:dyDescent="0.2">
      <c r="B273" t="s">
        <v>3</v>
      </c>
      <c r="C273" s="2" t="s">
        <v>100</v>
      </c>
      <c r="D273" t="s">
        <v>392</v>
      </c>
      <c r="E273" t="s">
        <v>292</v>
      </c>
      <c r="F273">
        <v>1803593.42</v>
      </c>
      <c r="G273">
        <v>1864631.04</v>
      </c>
      <c r="H273">
        <v>1190789.74</v>
      </c>
      <c r="I273" t="s">
        <v>125</v>
      </c>
      <c r="J273" t="s">
        <v>125</v>
      </c>
      <c r="K273" t="s">
        <v>125</v>
      </c>
    </row>
    <row r="274" spans="2:11" x14ac:dyDescent="0.2">
      <c r="B274" t="s">
        <v>3</v>
      </c>
      <c r="C274" s="2" t="s">
        <v>256</v>
      </c>
      <c r="D274" t="s">
        <v>378</v>
      </c>
      <c r="E274" t="s">
        <v>292</v>
      </c>
      <c r="F274">
        <v>645170.47</v>
      </c>
      <c r="G274">
        <v>531051.73</v>
      </c>
      <c r="H274">
        <v>464068.62</v>
      </c>
      <c r="I274">
        <v>337169.21</v>
      </c>
      <c r="J274">
        <v>225756.34</v>
      </c>
      <c r="K274">
        <v>209851.7</v>
      </c>
    </row>
    <row r="275" spans="2:11" x14ac:dyDescent="0.2">
      <c r="B275" t="s">
        <v>3</v>
      </c>
      <c r="C275" s="2" t="s">
        <v>102</v>
      </c>
      <c r="D275" t="s">
        <v>103</v>
      </c>
      <c r="E275" t="s">
        <v>293</v>
      </c>
      <c r="F275">
        <v>1568900.89</v>
      </c>
      <c r="G275">
        <v>1365493.43</v>
      </c>
      <c r="H275">
        <v>1318356.81</v>
      </c>
      <c r="I275">
        <v>1353210.92</v>
      </c>
      <c r="J275">
        <v>677487.72</v>
      </c>
      <c r="K275">
        <v>938270.67</v>
      </c>
    </row>
    <row r="276" spans="2:11" x14ac:dyDescent="0.2">
      <c r="B276" t="s">
        <v>3</v>
      </c>
      <c r="C276" s="2" t="s">
        <v>104</v>
      </c>
      <c r="D276" t="s">
        <v>393</v>
      </c>
      <c r="E276" t="s">
        <v>293</v>
      </c>
      <c r="F276">
        <v>926735.09</v>
      </c>
      <c r="G276">
        <v>792262.12</v>
      </c>
      <c r="H276">
        <v>791756.54</v>
      </c>
      <c r="I276">
        <v>511583.96</v>
      </c>
      <c r="J276">
        <v>459423.17</v>
      </c>
      <c r="K276">
        <v>339675.39</v>
      </c>
    </row>
    <row r="277" spans="2:11" x14ac:dyDescent="0.2">
      <c r="B277" t="s">
        <v>3</v>
      </c>
      <c r="C277" s="2" t="s">
        <v>105</v>
      </c>
      <c r="D277" t="s">
        <v>441</v>
      </c>
      <c r="E277" t="s">
        <v>292</v>
      </c>
      <c r="F277">
        <v>416572</v>
      </c>
      <c r="G277">
        <v>399629.15</v>
      </c>
      <c r="H277">
        <v>223199.76</v>
      </c>
      <c r="I277">
        <v>253939.84</v>
      </c>
      <c r="J277">
        <v>478475.81</v>
      </c>
      <c r="K277">
        <v>400814.08000000002</v>
      </c>
    </row>
    <row r="278" spans="2:11" x14ac:dyDescent="0.2">
      <c r="B278" t="s">
        <v>3</v>
      </c>
      <c r="C278" s="2" t="s">
        <v>257</v>
      </c>
      <c r="D278" t="s">
        <v>394</v>
      </c>
      <c r="E278" t="s">
        <v>293</v>
      </c>
      <c r="F278">
        <v>2313899.83</v>
      </c>
      <c r="G278">
        <v>1285597.3400000001</v>
      </c>
      <c r="H278">
        <v>678688.75</v>
      </c>
      <c r="I278">
        <v>549736.88</v>
      </c>
      <c r="J278">
        <v>859831.28</v>
      </c>
      <c r="K278">
        <v>529675.87</v>
      </c>
    </row>
    <row r="279" spans="2:11" x14ac:dyDescent="0.2">
      <c r="B279" t="s">
        <v>3</v>
      </c>
      <c r="C279" s="2" t="s">
        <v>106</v>
      </c>
      <c r="D279" t="s">
        <v>107</v>
      </c>
      <c r="E279" t="s">
        <v>293</v>
      </c>
      <c r="F279">
        <v>892220.19</v>
      </c>
      <c r="G279">
        <v>710152.87</v>
      </c>
      <c r="H279">
        <v>465225.42</v>
      </c>
      <c r="I279">
        <v>356198.15</v>
      </c>
      <c r="J279">
        <v>390485.74</v>
      </c>
      <c r="K279">
        <v>276637.36</v>
      </c>
    </row>
    <row r="280" spans="2:11" x14ac:dyDescent="0.2">
      <c r="B280" t="s">
        <v>3</v>
      </c>
      <c r="C280" s="2" t="s">
        <v>258</v>
      </c>
      <c r="D280" t="s">
        <v>379</v>
      </c>
      <c r="E280" t="s">
        <v>292</v>
      </c>
      <c r="F280">
        <v>1372912.85</v>
      </c>
      <c r="G280">
        <v>1012196.23</v>
      </c>
      <c r="H280">
        <v>113645.58</v>
      </c>
      <c r="I280" t="s">
        <v>125</v>
      </c>
      <c r="J280" t="s">
        <v>125</v>
      </c>
      <c r="K280" t="s">
        <v>125</v>
      </c>
    </row>
    <row r="281" spans="2:11" x14ac:dyDescent="0.2">
      <c r="B281" t="s">
        <v>3</v>
      </c>
      <c r="C281" s="2" t="s">
        <v>259</v>
      </c>
      <c r="D281" t="s">
        <v>395</v>
      </c>
      <c r="E281" t="s">
        <v>292</v>
      </c>
      <c r="F281">
        <v>414017.99</v>
      </c>
      <c r="G281">
        <v>828464.3</v>
      </c>
      <c r="H281">
        <v>622381.5</v>
      </c>
      <c r="I281">
        <v>625954.97</v>
      </c>
      <c r="J281">
        <v>413623.21</v>
      </c>
      <c r="K281">
        <v>257730.7</v>
      </c>
    </row>
    <row r="282" spans="2:11" x14ac:dyDescent="0.2">
      <c r="B282" t="s">
        <v>3</v>
      </c>
      <c r="C282" s="2" t="s">
        <v>108</v>
      </c>
      <c r="D282" t="s">
        <v>442</v>
      </c>
      <c r="E282" t="s">
        <v>293</v>
      </c>
      <c r="F282">
        <v>3531458.22</v>
      </c>
      <c r="G282">
        <v>4034155.97</v>
      </c>
      <c r="H282">
        <v>3603987.15</v>
      </c>
      <c r="I282">
        <v>3151416.9</v>
      </c>
      <c r="J282">
        <v>2572990.92</v>
      </c>
      <c r="K282">
        <v>2581436.8199999998</v>
      </c>
    </row>
    <row r="283" spans="2:11" x14ac:dyDescent="0.2">
      <c r="B283" t="s">
        <v>3</v>
      </c>
      <c r="C283" s="2" t="s">
        <v>109</v>
      </c>
      <c r="D283" t="s">
        <v>110</v>
      </c>
      <c r="E283" t="s">
        <v>293</v>
      </c>
      <c r="F283">
        <v>2828324.77</v>
      </c>
      <c r="G283">
        <v>2338564.56</v>
      </c>
      <c r="H283">
        <v>1902229.69</v>
      </c>
      <c r="I283">
        <v>1883424.22</v>
      </c>
      <c r="J283">
        <v>1795995.45</v>
      </c>
      <c r="K283">
        <v>1427619.66</v>
      </c>
    </row>
    <row r="284" spans="2:11" x14ac:dyDescent="0.2">
      <c r="B284" t="s">
        <v>3</v>
      </c>
      <c r="C284" s="2" t="s">
        <v>111</v>
      </c>
      <c r="D284" t="s">
        <v>112</v>
      </c>
      <c r="E284" t="s">
        <v>293</v>
      </c>
      <c r="F284">
        <v>449661.26</v>
      </c>
      <c r="G284">
        <v>517508.71</v>
      </c>
      <c r="H284">
        <v>329285.19</v>
      </c>
      <c r="I284">
        <v>316004.88</v>
      </c>
      <c r="J284">
        <v>338424.99</v>
      </c>
      <c r="K284">
        <v>367960.59</v>
      </c>
    </row>
    <row r="285" spans="2:11" x14ac:dyDescent="0.2">
      <c r="B285" t="s">
        <v>3</v>
      </c>
      <c r="C285" s="2" t="s">
        <v>269</v>
      </c>
      <c r="D285" t="s">
        <v>405</v>
      </c>
      <c r="E285" t="s">
        <v>292</v>
      </c>
      <c r="F285">
        <v>704563.18</v>
      </c>
      <c r="G285">
        <v>513053.38</v>
      </c>
      <c r="H285">
        <v>322500.86</v>
      </c>
      <c r="I285">
        <v>323471.46999999997</v>
      </c>
      <c r="J285">
        <v>324154.3</v>
      </c>
      <c r="K285">
        <v>474591.53</v>
      </c>
    </row>
    <row r="286" spans="2:11" x14ac:dyDescent="0.2">
      <c r="B286" t="s">
        <v>3</v>
      </c>
      <c r="C286" s="2" t="s">
        <v>260</v>
      </c>
      <c r="D286" t="s">
        <v>261</v>
      </c>
      <c r="E286" t="s">
        <v>292</v>
      </c>
      <c r="F286">
        <v>74298.94</v>
      </c>
      <c r="G286">
        <v>67982.92</v>
      </c>
      <c r="H286">
        <v>4422.4799999999996</v>
      </c>
      <c r="I286" t="s">
        <v>125</v>
      </c>
      <c r="J286" t="s">
        <v>125</v>
      </c>
      <c r="K286" t="s">
        <v>125</v>
      </c>
    </row>
    <row r="287" spans="2:11" x14ac:dyDescent="0.2">
      <c r="B287" t="s">
        <v>3</v>
      </c>
      <c r="C287" s="2" t="s">
        <v>262</v>
      </c>
      <c r="D287" t="s">
        <v>380</v>
      </c>
      <c r="E287" t="s">
        <v>292</v>
      </c>
      <c r="F287">
        <v>394079.08</v>
      </c>
      <c r="G287">
        <v>332604.53999999998</v>
      </c>
      <c r="H287">
        <v>260463.89</v>
      </c>
      <c r="I287">
        <v>257512.79</v>
      </c>
      <c r="J287">
        <v>227888.61</v>
      </c>
      <c r="K287">
        <v>199617.9</v>
      </c>
    </row>
    <row r="288" spans="2:11" x14ac:dyDescent="0.2">
      <c r="B288" t="s">
        <v>3</v>
      </c>
      <c r="C288" s="2" t="s">
        <v>263</v>
      </c>
      <c r="D288" t="s">
        <v>396</v>
      </c>
      <c r="E288" t="s">
        <v>292</v>
      </c>
      <c r="F288">
        <v>109569</v>
      </c>
      <c r="G288">
        <v>84957.84</v>
      </c>
      <c r="H288">
        <v>52163.9</v>
      </c>
      <c r="I288">
        <v>43612.79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264</v>
      </c>
      <c r="D289" t="s">
        <v>381</v>
      </c>
      <c r="E289" t="s">
        <v>292</v>
      </c>
      <c r="F289">
        <v>378325.59</v>
      </c>
      <c r="G289">
        <v>242687.31</v>
      </c>
      <c r="H289">
        <v>194387.23</v>
      </c>
      <c r="I289">
        <v>185902.97</v>
      </c>
      <c r="J289">
        <v>160076.76</v>
      </c>
      <c r="K289">
        <v>172245</v>
      </c>
    </row>
    <row r="290" spans="2:11" x14ac:dyDescent="0.2">
      <c r="B290" t="s">
        <v>3</v>
      </c>
      <c r="C290" s="2" t="s">
        <v>113</v>
      </c>
      <c r="D290" t="s">
        <v>114</v>
      </c>
      <c r="E290" t="s">
        <v>294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 x14ac:dyDescent="0.2">
      <c r="B291" t="s">
        <v>3</v>
      </c>
      <c r="C291" s="2" t="s">
        <v>115</v>
      </c>
      <c r="D291" t="s">
        <v>116</v>
      </c>
      <c r="E291" t="s">
        <v>293</v>
      </c>
      <c r="F291">
        <v>147532.66</v>
      </c>
      <c r="G291">
        <v>205776.84</v>
      </c>
      <c r="H291">
        <v>192620.78</v>
      </c>
      <c r="I291">
        <v>181025.59</v>
      </c>
      <c r="J291">
        <v>202758.1</v>
      </c>
      <c r="K291">
        <v>133103.89000000001</v>
      </c>
    </row>
    <row r="292" spans="2:11" x14ac:dyDescent="0.2">
      <c r="B292" t="s">
        <v>3</v>
      </c>
      <c r="C292" s="2" t="s">
        <v>117</v>
      </c>
      <c r="D292" t="s">
        <v>118</v>
      </c>
      <c r="E292" t="s">
        <v>294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129</v>
      </c>
      <c r="D293" t="s">
        <v>127</v>
      </c>
      <c r="E293" t="s">
        <v>294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 x14ac:dyDescent="0.2">
      <c r="B294" t="s">
        <v>449</v>
      </c>
      <c r="C294" s="2" t="s">
        <v>101</v>
      </c>
      <c r="D294" t="s">
        <v>433</v>
      </c>
      <c r="E294" t="s">
        <v>293</v>
      </c>
      <c r="F294">
        <v>4072632.43</v>
      </c>
      <c r="G294">
        <v>3840128.78</v>
      </c>
      <c r="H294">
        <v>4100061.64</v>
      </c>
      <c r="I294">
        <v>5687607.96</v>
      </c>
      <c r="J294">
        <v>5609236.3899999997</v>
      </c>
      <c r="K294">
        <v>5011098.1100000003</v>
      </c>
    </row>
    <row r="295" spans="2:11" x14ac:dyDescent="0.2">
      <c r="B295" t="s">
        <v>449</v>
      </c>
      <c r="C295" s="2" t="s">
        <v>78</v>
      </c>
      <c r="D295" t="s">
        <v>432</v>
      </c>
      <c r="E295" t="s">
        <v>293</v>
      </c>
      <c r="F295">
        <v>6254557.4800000004</v>
      </c>
      <c r="G295">
        <v>5321738.5</v>
      </c>
      <c r="H295">
        <v>4936184.01</v>
      </c>
      <c r="I295">
        <v>6324395.9800000004</v>
      </c>
      <c r="J295">
        <v>6390572.9299999997</v>
      </c>
      <c r="K295">
        <v>5813251.3499999996</v>
      </c>
    </row>
    <row r="297" spans="2:11" x14ac:dyDescent="0.2">
      <c r="B297" t="s">
        <v>382</v>
      </c>
      <c r="C297" s="2" t="s">
        <v>383</v>
      </c>
      <c r="D297" t="s">
        <v>384</v>
      </c>
    </row>
    <row r="299" spans="2:11" x14ac:dyDescent="0.2">
      <c r="B299" t="s">
        <v>322</v>
      </c>
      <c r="C299" s="2" t="s">
        <v>8</v>
      </c>
      <c r="D299" t="s">
        <v>9</v>
      </c>
      <c r="E299" t="s">
        <v>291</v>
      </c>
      <c r="F299" t="s">
        <v>326</v>
      </c>
      <c r="G299" t="s">
        <v>326</v>
      </c>
      <c r="H299" t="s">
        <v>326</v>
      </c>
      <c r="I299" t="s">
        <v>326</v>
      </c>
      <c r="J299" t="s">
        <v>326</v>
      </c>
      <c r="K299" t="s">
        <v>326</v>
      </c>
    </row>
    <row r="300" spans="2:11" x14ac:dyDescent="0.2">
      <c r="B300" t="s">
        <v>324</v>
      </c>
      <c r="C300" s="2" t="s">
        <v>353</v>
      </c>
      <c r="D300" t="s">
        <v>354</v>
      </c>
      <c r="E300" t="s">
        <v>355</v>
      </c>
      <c r="F300" t="s">
        <v>327</v>
      </c>
      <c r="G300" t="s">
        <v>327</v>
      </c>
      <c r="H300" t="s">
        <v>327</v>
      </c>
      <c r="I300" t="s">
        <v>327</v>
      </c>
      <c r="J300" t="s">
        <v>327</v>
      </c>
      <c r="K300" t="s">
        <v>327</v>
      </c>
    </row>
    <row r="301" spans="2:11" x14ac:dyDescent="0.2">
      <c r="B301" t="s">
        <v>1</v>
      </c>
      <c r="C301" s="2" t="s">
        <v>151</v>
      </c>
      <c r="D301" t="s">
        <v>152</v>
      </c>
      <c r="E301" t="s">
        <v>292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431</v>
      </c>
      <c r="E302" t="s">
        <v>293</v>
      </c>
      <c r="F302">
        <v>1853856.88</v>
      </c>
      <c r="G302">
        <v>1559130.37</v>
      </c>
      <c r="H302">
        <v>1453606.21</v>
      </c>
      <c r="I302">
        <v>1896436.33</v>
      </c>
      <c r="J302">
        <v>1877513.31</v>
      </c>
      <c r="K302">
        <v>1993874.58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292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153</v>
      </c>
      <c r="D304" t="s">
        <v>154</v>
      </c>
      <c r="E304" t="s">
        <v>292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155</v>
      </c>
      <c r="D305" t="s">
        <v>156</v>
      </c>
      <c r="E305" t="s">
        <v>292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293</v>
      </c>
      <c r="F306">
        <v>3062601.2</v>
      </c>
      <c r="G306">
        <v>2721361.46</v>
      </c>
      <c r="H306">
        <v>2003189.27</v>
      </c>
      <c r="I306">
        <v>3174777.56</v>
      </c>
      <c r="J306">
        <v>3524583.54</v>
      </c>
      <c r="K306">
        <v>2872980.77</v>
      </c>
    </row>
    <row r="307" spans="2:11" x14ac:dyDescent="0.2">
      <c r="B307" t="s">
        <v>1</v>
      </c>
      <c r="C307" s="2" t="s">
        <v>157</v>
      </c>
      <c r="D307" t="s">
        <v>158</v>
      </c>
      <c r="E307" t="s">
        <v>292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159</v>
      </c>
      <c r="D308" t="s">
        <v>160</v>
      </c>
      <c r="E308" t="s">
        <v>292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161</v>
      </c>
      <c r="D309" t="s">
        <v>162</v>
      </c>
      <c r="E309" t="s">
        <v>292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293</v>
      </c>
      <c r="F310">
        <v>0</v>
      </c>
      <c r="G310" t="s">
        <v>125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163</v>
      </c>
      <c r="D311" t="s">
        <v>164</v>
      </c>
      <c r="E311" t="s">
        <v>292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293</v>
      </c>
      <c r="F312">
        <v>931399.94</v>
      </c>
      <c r="G312">
        <v>1285643.22</v>
      </c>
      <c r="H312">
        <v>1127777.1200000001</v>
      </c>
      <c r="I312">
        <v>897710.65</v>
      </c>
      <c r="J312">
        <v>965856.89</v>
      </c>
      <c r="K312">
        <v>1198583.78</v>
      </c>
    </row>
    <row r="313" spans="2:11" x14ac:dyDescent="0.2">
      <c r="B313" t="s">
        <v>1</v>
      </c>
      <c r="C313" s="2" t="s">
        <v>165</v>
      </c>
      <c r="D313" t="s">
        <v>166</v>
      </c>
      <c r="E313" t="s">
        <v>292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292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167</v>
      </c>
      <c r="D315" t="s">
        <v>168</v>
      </c>
      <c r="E315" t="s">
        <v>292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169</v>
      </c>
      <c r="D316" t="s">
        <v>170</v>
      </c>
      <c r="E316" t="s">
        <v>292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171</v>
      </c>
      <c r="D317" t="s">
        <v>172</v>
      </c>
      <c r="E317" t="s">
        <v>292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293</v>
      </c>
      <c r="F318">
        <v>35625.269999999997</v>
      </c>
      <c r="G318">
        <v>102964.51</v>
      </c>
      <c r="H318">
        <v>57079.73</v>
      </c>
      <c r="I318">
        <v>22046.93</v>
      </c>
      <c r="J318">
        <v>124649.91</v>
      </c>
      <c r="K318">
        <v>37605.71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292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173</v>
      </c>
      <c r="D320" t="s">
        <v>174</v>
      </c>
      <c r="E320" t="s">
        <v>292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175</v>
      </c>
      <c r="D321" t="s">
        <v>176</v>
      </c>
      <c r="E321" t="s">
        <v>292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397</v>
      </c>
      <c r="E322" t="s">
        <v>293</v>
      </c>
      <c r="F322">
        <v>805754.39</v>
      </c>
      <c r="G322">
        <v>1022498.16</v>
      </c>
      <c r="H322">
        <v>489617.97</v>
      </c>
      <c r="I322">
        <v>0</v>
      </c>
      <c r="J322">
        <v>0</v>
      </c>
      <c r="K322" t="s">
        <v>125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293</v>
      </c>
      <c r="F323">
        <v>1114831.6200000001</v>
      </c>
      <c r="G323">
        <v>1303850.44</v>
      </c>
      <c r="H323">
        <v>2145933.29</v>
      </c>
      <c r="I323">
        <v>2482945.2999999998</v>
      </c>
      <c r="J323">
        <v>2389258.5699999998</v>
      </c>
      <c r="K323">
        <v>1955338.47</v>
      </c>
    </row>
    <row r="324" spans="2:11" x14ac:dyDescent="0.2">
      <c r="B324" t="s">
        <v>1</v>
      </c>
      <c r="C324" s="2" t="s">
        <v>177</v>
      </c>
      <c r="D324" t="s">
        <v>178</v>
      </c>
      <c r="E324" t="s">
        <v>292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179</v>
      </c>
      <c r="D325" t="s">
        <v>180</v>
      </c>
      <c r="E325" t="s">
        <v>292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181</v>
      </c>
      <c r="D326" t="s">
        <v>182</v>
      </c>
      <c r="E326" t="s">
        <v>292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292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398</v>
      </c>
      <c r="E328" t="s">
        <v>293</v>
      </c>
      <c r="F328">
        <v>1391335.66</v>
      </c>
      <c r="G328">
        <v>1455916.23</v>
      </c>
      <c r="H328">
        <v>1397887.94</v>
      </c>
      <c r="I328">
        <v>1673437.1</v>
      </c>
      <c r="J328">
        <v>1901134.26</v>
      </c>
      <c r="K328">
        <v>2787064.19</v>
      </c>
    </row>
    <row r="329" spans="2:11" x14ac:dyDescent="0.2">
      <c r="B329" t="s">
        <v>1</v>
      </c>
      <c r="C329" s="2" t="s">
        <v>183</v>
      </c>
      <c r="D329" t="s">
        <v>184</v>
      </c>
      <c r="E329" t="s">
        <v>292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185</v>
      </c>
      <c r="D330" t="s">
        <v>186</v>
      </c>
      <c r="E330" t="s">
        <v>292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187</v>
      </c>
      <c r="D331" t="s">
        <v>188</v>
      </c>
      <c r="E331" t="s">
        <v>292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189</v>
      </c>
      <c r="D332" t="s">
        <v>190</v>
      </c>
      <c r="E332" t="s">
        <v>292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191</v>
      </c>
      <c r="D333" t="s">
        <v>192</v>
      </c>
      <c r="E333" t="s">
        <v>292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193</v>
      </c>
      <c r="D334" t="s">
        <v>194</v>
      </c>
      <c r="E334" t="s">
        <v>292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399</v>
      </c>
      <c r="E335" t="s">
        <v>293</v>
      </c>
      <c r="F335">
        <v>6659931.1399999997</v>
      </c>
      <c r="G335">
        <v>5709048.3200000003</v>
      </c>
      <c r="H335">
        <v>5089242.78</v>
      </c>
      <c r="I335">
        <v>5769414.4900000002</v>
      </c>
      <c r="J335">
        <v>4831346.16</v>
      </c>
      <c r="K335">
        <v>4606953.57</v>
      </c>
    </row>
    <row r="336" spans="2:11" x14ac:dyDescent="0.2">
      <c r="B336" t="s">
        <v>1</v>
      </c>
      <c r="C336" s="2" t="s">
        <v>195</v>
      </c>
      <c r="D336" t="s">
        <v>196</v>
      </c>
      <c r="E336" t="s">
        <v>292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197</v>
      </c>
      <c r="D337" t="s">
        <v>198</v>
      </c>
      <c r="E337" t="s">
        <v>292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292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199</v>
      </c>
      <c r="D339" t="s">
        <v>200</v>
      </c>
      <c r="E339" t="s">
        <v>292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201</v>
      </c>
      <c r="D340" t="s">
        <v>202</v>
      </c>
      <c r="E340" t="s">
        <v>292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292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203</v>
      </c>
      <c r="D342" t="s">
        <v>204</v>
      </c>
      <c r="E342" t="s">
        <v>292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293</v>
      </c>
      <c r="F343">
        <v>9378515.9100000001</v>
      </c>
      <c r="G343">
        <v>11341108.83</v>
      </c>
      <c r="H343">
        <v>3346393.85</v>
      </c>
      <c r="I343">
        <v>0</v>
      </c>
      <c r="J343">
        <v>0</v>
      </c>
      <c r="K343" t="s">
        <v>125</v>
      </c>
    </row>
    <row r="344" spans="2:11" x14ac:dyDescent="0.2">
      <c r="B344" t="s">
        <v>1</v>
      </c>
      <c r="C344" s="2" t="s">
        <v>205</v>
      </c>
      <c r="D344" t="s">
        <v>206</v>
      </c>
      <c r="E344" t="s">
        <v>292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293</v>
      </c>
      <c r="F345">
        <v>196558.58</v>
      </c>
      <c r="G345">
        <v>121850.02</v>
      </c>
      <c r="H345">
        <v>227049.92</v>
      </c>
      <c r="I345">
        <v>247802.52</v>
      </c>
      <c r="J345">
        <v>391000.89</v>
      </c>
      <c r="K345">
        <v>476760.65</v>
      </c>
    </row>
    <row r="346" spans="2:11" x14ac:dyDescent="0.2">
      <c r="B346" t="s">
        <v>1</v>
      </c>
      <c r="C346" s="2" t="s">
        <v>207</v>
      </c>
      <c r="D346" t="s">
        <v>208</v>
      </c>
      <c r="E346" t="s">
        <v>292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209</v>
      </c>
      <c r="D347" t="s">
        <v>210</v>
      </c>
      <c r="E347" t="s">
        <v>292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211</v>
      </c>
      <c r="D348" t="s">
        <v>212</v>
      </c>
      <c r="E348" t="s">
        <v>292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213</v>
      </c>
      <c r="D349" t="s">
        <v>214</v>
      </c>
      <c r="E349" t="s">
        <v>292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272</v>
      </c>
      <c r="D350" t="s">
        <v>273</v>
      </c>
      <c r="E350" t="s">
        <v>294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270</v>
      </c>
      <c r="D351" t="s">
        <v>271</v>
      </c>
      <c r="E351" t="s">
        <v>292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215</v>
      </c>
      <c r="D352" t="s">
        <v>216</v>
      </c>
      <c r="E352" t="s">
        <v>292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217</v>
      </c>
      <c r="D353" t="s">
        <v>218</v>
      </c>
      <c r="E353" t="s">
        <v>292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219</v>
      </c>
      <c r="D354" t="s">
        <v>390</v>
      </c>
      <c r="E354" t="s">
        <v>292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220</v>
      </c>
      <c r="D355" t="s">
        <v>221</v>
      </c>
      <c r="E355" t="s">
        <v>292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222</v>
      </c>
      <c r="D356" t="s">
        <v>349</v>
      </c>
      <c r="E356" t="s">
        <v>292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223</v>
      </c>
      <c r="D357" t="s">
        <v>350</v>
      </c>
      <c r="E357" t="s">
        <v>292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224</v>
      </c>
      <c r="D358" t="s">
        <v>351</v>
      </c>
      <c r="E358" t="s">
        <v>294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225</v>
      </c>
      <c r="D359" t="s">
        <v>226</v>
      </c>
      <c r="E359" t="s">
        <v>292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274</v>
      </c>
      <c r="D360" t="s">
        <v>275</v>
      </c>
      <c r="E360" t="s">
        <v>294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227</v>
      </c>
      <c r="D361" t="s">
        <v>228</v>
      </c>
      <c r="E361" t="s">
        <v>292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229</v>
      </c>
      <c r="D362" t="s">
        <v>230</v>
      </c>
      <c r="E362" t="s">
        <v>292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231</v>
      </c>
      <c r="D363" t="s">
        <v>400</v>
      </c>
      <c r="E363" t="s">
        <v>292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232</v>
      </c>
      <c r="D364" t="s">
        <v>401</v>
      </c>
      <c r="E364" t="s">
        <v>292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265</v>
      </c>
      <c r="D365" t="s">
        <v>266</v>
      </c>
      <c r="E365" t="s">
        <v>292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295</v>
      </c>
      <c r="C366" s="2" t="s">
        <v>276</v>
      </c>
      <c r="D366" t="s">
        <v>277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233</v>
      </c>
      <c r="D367" t="s">
        <v>234</v>
      </c>
      <c r="E367" t="s">
        <v>292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278</v>
      </c>
      <c r="D368" t="s">
        <v>279</v>
      </c>
      <c r="E368" t="s">
        <v>294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375</v>
      </c>
      <c r="E369" t="s">
        <v>292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293</v>
      </c>
      <c r="F370">
        <v>679357.21</v>
      </c>
      <c r="G370">
        <v>528717.21</v>
      </c>
      <c r="H370">
        <v>396308.87</v>
      </c>
      <c r="I370">
        <v>471386.49</v>
      </c>
      <c r="J370">
        <v>441618.2</v>
      </c>
      <c r="K370">
        <v>534847.6</v>
      </c>
    </row>
    <row r="371" spans="2:11" x14ac:dyDescent="0.2">
      <c r="B371" t="s">
        <v>2</v>
      </c>
      <c r="C371" s="2" t="s">
        <v>235</v>
      </c>
      <c r="D371" t="s">
        <v>236</v>
      </c>
      <c r="E371" t="s">
        <v>292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293</v>
      </c>
      <c r="F372">
        <v>267594.12</v>
      </c>
      <c r="G372">
        <v>318831.92</v>
      </c>
      <c r="H372">
        <v>381998.45</v>
      </c>
      <c r="I372">
        <v>425391.5</v>
      </c>
      <c r="J372">
        <v>448599.5</v>
      </c>
      <c r="K372">
        <v>436339.82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293</v>
      </c>
      <c r="F373">
        <v>14236493.41</v>
      </c>
      <c r="G373">
        <v>11502995.24</v>
      </c>
      <c r="H373">
        <v>15616727.1</v>
      </c>
      <c r="I373">
        <v>0</v>
      </c>
      <c r="J373">
        <v>0</v>
      </c>
      <c r="K373" t="s">
        <v>125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293</v>
      </c>
      <c r="F374">
        <v>3278915.8</v>
      </c>
      <c r="G374">
        <v>3494561.92</v>
      </c>
      <c r="H374">
        <v>2511976.59</v>
      </c>
      <c r="I374">
        <v>2781584.16</v>
      </c>
      <c r="J374">
        <v>2774920.02</v>
      </c>
      <c r="K374">
        <v>2249435.66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293</v>
      </c>
      <c r="F375">
        <v>846789.04</v>
      </c>
      <c r="G375">
        <v>498235.47</v>
      </c>
      <c r="H375">
        <v>404920.29</v>
      </c>
      <c r="I375">
        <v>297414.15000000002</v>
      </c>
      <c r="J375">
        <v>326375.67</v>
      </c>
      <c r="K375">
        <v>366005.76000000001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293</v>
      </c>
      <c r="F376">
        <v>130893.02</v>
      </c>
      <c r="G376">
        <v>132683</v>
      </c>
      <c r="H376">
        <v>113224.55</v>
      </c>
      <c r="I376">
        <v>163903.84</v>
      </c>
      <c r="J376">
        <v>136526.79999999999</v>
      </c>
      <c r="K376">
        <v>387601.67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293</v>
      </c>
      <c r="F377">
        <v>7544666.8300000001</v>
      </c>
      <c r="G377">
        <v>8101856.6900000004</v>
      </c>
      <c r="H377">
        <v>10179783.359999999</v>
      </c>
      <c r="I377">
        <v>6733755.4299999997</v>
      </c>
      <c r="J377">
        <v>5379927.79</v>
      </c>
      <c r="K377">
        <v>3688617.87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293</v>
      </c>
      <c r="F378">
        <v>166281.66</v>
      </c>
      <c r="G378">
        <v>130697.07</v>
      </c>
      <c r="H378">
        <v>153761.07</v>
      </c>
      <c r="I378">
        <v>151010.95000000001</v>
      </c>
      <c r="J378">
        <v>191203.71</v>
      </c>
      <c r="K378">
        <v>303773.42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292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293</v>
      </c>
      <c r="F380">
        <v>440602.12</v>
      </c>
      <c r="G380">
        <v>325561.18</v>
      </c>
      <c r="H380">
        <v>198751.6</v>
      </c>
      <c r="I380">
        <v>245782.07</v>
      </c>
      <c r="J380">
        <v>180190.49</v>
      </c>
      <c r="K380">
        <v>446162.59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293</v>
      </c>
      <c r="F381">
        <v>56403.17</v>
      </c>
      <c r="G381">
        <v>101837</v>
      </c>
      <c r="H381">
        <v>85184.26</v>
      </c>
      <c r="I381">
        <v>150667.84</v>
      </c>
      <c r="J381">
        <v>96867.82</v>
      </c>
      <c r="K381">
        <v>175031.11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293</v>
      </c>
      <c r="F382">
        <v>135036.45000000001</v>
      </c>
      <c r="G382">
        <v>49674.31</v>
      </c>
      <c r="H382">
        <v>87772.26</v>
      </c>
      <c r="I382">
        <v>57786.720000000001</v>
      </c>
      <c r="J382">
        <v>98844.76</v>
      </c>
      <c r="K382">
        <v>149131.51</v>
      </c>
    </row>
    <row r="383" spans="2:11" x14ac:dyDescent="0.2">
      <c r="B383" t="s">
        <v>2</v>
      </c>
      <c r="C383" s="2" t="s">
        <v>237</v>
      </c>
      <c r="D383" t="s">
        <v>238</v>
      </c>
      <c r="E383" t="s">
        <v>292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293</v>
      </c>
      <c r="F384">
        <v>182052.8</v>
      </c>
      <c r="G384">
        <v>255830.11</v>
      </c>
      <c r="H384">
        <v>167613.97</v>
      </c>
      <c r="I384">
        <v>225998.85</v>
      </c>
      <c r="J384">
        <v>379393.54</v>
      </c>
      <c r="K384">
        <v>293984.76</v>
      </c>
    </row>
    <row r="385" spans="2:11" x14ac:dyDescent="0.2">
      <c r="B385" t="s">
        <v>2</v>
      </c>
      <c r="C385" s="2" t="s">
        <v>239</v>
      </c>
      <c r="D385" t="s">
        <v>240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293</v>
      </c>
      <c r="F386">
        <v>48264.69</v>
      </c>
      <c r="G386">
        <v>129913.46</v>
      </c>
      <c r="H386">
        <v>65749.25</v>
      </c>
      <c r="I386">
        <v>93124.35</v>
      </c>
      <c r="J386">
        <v>93199.07</v>
      </c>
      <c r="K386">
        <v>39429.07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293</v>
      </c>
      <c r="F387">
        <v>3683440.88</v>
      </c>
      <c r="G387">
        <v>2581824.88</v>
      </c>
      <c r="H387">
        <v>2540909.58</v>
      </c>
      <c r="I387">
        <v>2191520.08</v>
      </c>
      <c r="J387">
        <v>2395853.4700000002</v>
      </c>
      <c r="K387">
        <v>1952492.08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293</v>
      </c>
      <c r="F388">
        <v>276401.89</v>
      </c>
      <c r="G388">
        <v>162089.92000000001</v>
      </c>
      <c r="H388">
        <v>218973.21</v>
      </c>
      <c r="I388">
        <v>235586.29</v>
      </c>
      <c r="J388">
        <v>235775.47</v>
      </c>
      <c r="K388">
        <v>204893.04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293</v>
      </c>
      <c r="F389">
        <v>25616.32</v>
      </c>
      <c r="G389">
        <v>49583.4</v>
      </c>
      <c r="H389">
        <v>60818.71</v>
      </c>
      <c r="I389">
        <v>87134.44</v>
      </c>
      <c r="J389">
        <v>41822.57</v>
      </c>
      <c r="K389">
        <v>19448.16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293</v>
      </c>
      <c r="F390">
        <v>3379483.89</v>
      </c>
      <c r="G390">
        <v>3049715.14</v>
      </c>
      <c r="H390">
        <v>1838817.45</v>
      </c>
      <c r="I390">
        <v>1928468.56</v>
      </c>
      <c r="J390">
        <v>1840464.64</v>
      </c>
      <c r="K390">
        <v>1751033.86</v>
      </c>
    </row>
    <row r="391" spans="2:11" x14ac:dyDescent="0.2">
      <c r="B391" t="s">
        <v>2</v>
      </c>
      <c r="C391" s="2" t="s">
        <v>75</v>
      </c>
      <c r="D391" t="s">
        <v>479</v>
      </c>
      <c r="E391" t="s">
        <v>293</v>
      </c>
      <c r="F391">
        <v>9810925.5899999999</v>
      </c>
      <c r="G391">
        <v>10020919.720000001</v>
      </c>
      <c r="H391">
        <v>9399955.9000000004</v>
      </c>
      <c r="I391">
        <v>16675450.189999999</v>
      </c>
      <c r="J391">
        <v>14612320.300000001</v>
      </c>
      <c r="K391">
        <v>12460615.77</v>
      </c>
    </row>
    <row r="392" spans="2:11" x14ac:dyDescent="0.2">
      <c r="B392" t="s">
        <v>2</v>
      </c>
      <c r="C392" s="2" t="s">
        <v>76</v>
      </c>
      <c r="D392" t="s">
        <v>376</v>
      </c>
      <c r="E392" t="s">
        <v>293</v>
      </c>
      <c r="F392">
        <v>510872.8</v>
      </c>
      <c r="G392">
        <v>373976.89</v>
      </c>
      <c r="H392">
        <v>490987.07</v>
      </c>
      <c r="I392">
        <v>547063.54</v>
      </c>
      <c r="J392">
        <v>573723.68000000005</v>
      </c>
      <c r="K392">
        <v>495445.51</v>
      </c>
    </row>
    <row r="393" spans="2:11" x14ac:dyDescent="0.2">
      <c r="B393" t="s">
        <v>2</v>
      </c>
      <c r="C393" s="2" t="s">
        <v>77</v>
      </c>
      <c r="D393" t="s">
        <v>377</v>
      </c>
      <c r="E393" t="s">
        <v>293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241</v>
      </c>
      <c r="D394" t="s">
        <v>242</v>
      </c>
      <c r="E394" t="s">
        <v>292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293</v>
      </c>
      <c r="F395">
        <v>9912182.2899999991</v>
      </c>
      <c r="G395">
        <v>10020516.34</v>
      </c>
      <c r="H395">
        <v>8184366.4199999999</v>
      </c>
      <c r="I395">
        <v>8683312.8599999994</v>
      </c>
      <c r="J395">
        <v>7887431.4000000004</v>
      </c>
      <c r="K395">
        <v>7425684.1799999997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293</v>
      </c>
      <c r="F396">
        <v>44599.68</v>
      </c>
      <c r="G396">
        <v>13181.39</v>
      </c>
      <c r="H396">
        <v>15872.63</v>
      </c>
      <c r="I396">
        <v>0</v>
      </c>
      <c r="J396">
        <v>0</v>
      </c>
      <c r="K396">
        <v>15054.87</v>
      </c>
    </row>
    <row r="397" spans="2:11" x14ac:dyDescent="0.2">
      <c r="B397" t="s">
        <v>2</v>
      </c>
      <c r="C397" s="2" t="s">
        <v>243</v>
      </c>
      <c r="D397" t="s">
        <v>244</v>
      </c>
      <c r="E397" t="s">
        <v>294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267</v>
      </c>
      <c r="D398" t="s">
        <v>268</v>
      </c>
      <c r="E398" t="s">
        <v>294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280</v>
      </c>
      <c r="D399" t="s">
        <v>281</v>
      </c>
      <c r="E399" t="s">
        <v>294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245</v>
      </c>
      <c r="D400" t="s">
        <v>246</v>
      </c>
      <c r="E400" t="s">
        <v>294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247</v>
      </c>
      <c r="D401" t="s">
        <v>248</v>
      </c>
      <c r="E401" t="s">
        <v>294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249</v>
      </c>
      <c r="D402" t="s">
        <v>250</v>
      </c>
      <c r="E402" t="s">
        <v>292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282</v>
      </c>
      <c r="D403" t="s">
        <v>283</v>
      </c>
      <c r="E403" t="s">
        <v>294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284</v>
      </c>
      <c r="D404" t="s">
        <v>285</v>
      </c>
      <c r="E404" t="s">
        <v>294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251</v>
      </c>
      <c r="D405" t="s">
        <v>252</v>
      </c>
      <c r="E405" t="s">
        <v>292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253</v>
      </c>
      <c r="D406" t="s">
        <v>254</v>
      </c>
      <c r="E406" t="s">
        <v>294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286</v>
      </c>
      <c r="D407" t="s">
        <v>287</v>
      </c>
      <c r="E407" t="s">
        <v>294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288</v>
      </c>
      <c r="D408" t="s">
        <v>289</v>
      </c>
      <c r="E408" t="s">
        <v>294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406</v>
      </c>
      <c r="E409" t="s">
        <v>292</v>
      </c>
      <c r="F409">
        <v>0</v>
      </c>
      <c r="G409">
        <v>0</v>
      </c>
      <c r="H409" t="s">
        <v>125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293</v>
      </c>
      <c r="F410">
        <v>1363120.16</v>
      </c>
      <c r="G410">
        <v>1718854.8</v>
      </c>
      <c r="H410">
        <v>1841740.01</v>
      </c>
      <c r="I410">
        <v>2190604.9</v>
      </c>
      <c r="J410">
        <v>2999616.71</v>
      </c>
      <c r="K410">
        <v>1751778.33</v>
      </c>
    </row>
    <row r="411" spans="2:11" x14ac:dyDescent="0.2">
      <c r="B411" t="s">
        <v>2</v>
      </c>
      <c r="C411" s="2" t="s">
        <v>86</v>
      </c>
      <c r="D411" t="s">
        <v>402</v>
      </c>
      <c r="E411" t="s">
        <v>292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290</v>
      </c>
      <c r="D412" t="s">
        <v>434</v>
      </c>
      <c r="E412" t="s">
        <v>292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404</v>
      </c>
      <c r="E413" t="s">
        <v>293</v>
      </c>
      <c r="F413">
        <v>36489.03</v>
      </c>
      <c r="G413">
        <v>110358.39</v>
      </c>
      <c r="H413">
        <v>141744.37</v>
      </c>
      <c r="I413">
        <v>258241.39</v>
      </c>
      <c r="J413">
        <v>142744.73000000001</v>
      </c>
      <c r="K413">
        <v>56806.39</v>
      </c>
    </row>
    <row r="414" spans="2:11" x14ac:dyDescent="0.2">
      <c r="B414" t="s">
        <v>3</v>
      </c>
      <c r="C414" s="2" t="s">
        <v>88</v>
      </c>
      <c r="D414" t="s">
        <v>89</v>
      </c>
      <c r="E414" t="s">
        <v>293</v>
      </c>
      <c r="F414">
        <v>122412.7</v>
      </c>
      <c r="G414">
        <v>202114.1</v>
      </c>
      <c r="H414">
        <v>182537.27</v>
      </c>
      <c r="I414">
        <v>286570.59000000003</v>
      </c>
      <c r="J414">
        <v>272407.48</v>
      </c>
      <c r="K414">
        <v>430450.48</v>
      </c>
    </row>
    <row r="415" spans="2:11" x14ac:dyDescent="0.2">
      <c r="B415" t="s">
        <v>3</v>
      </c>
      <c r="C415" s="2" t="s">
        <v>90</v>
      </c>
      <c r="D415" t="s">
        <v>91</v>
      </c>
      <c r="E415" t="s">
        <v>293</v>
      </c>
      <c r="F415">
        <v>32249.23</v>
      </c>
      <c r="G415">
        <v>0</v>
      </c>
      <c r="H415">
        <v>0</v>
      </c>
      <c r="I415">
        <v>24313.63</v>
      </c>
      <c r="J415">
        <v>35318.769999999997</v>
      </c>
      <c r="K415">
        <v>7455.67</v>
      </c>
    </row>
    <row r="416" spans="2:11" x14ac:dyDescent="0.2">
      <c r="B416" t="s">
        <v>3</v>
      </c>
      <c r="C416" s="2" t="s">
        <v>92</v>
      </c>
      <c r="D416" t="s">
        <v>93</v>
      </c>
      <c r="E416" t="s">
        <v>293</v>
      </c>
      <c r="F416">
        <v>4384202.7300000004</v>
      </c>
      <c r="G416">
        <v>4498109.13</v>
      </c>
      <c r="H416">
        <v>4263086.33</v>
      </c>
      <c r="I416">
        <v>4417520.01</v>
      </c>
      <c r="J416">
        <v>3522783.17</v>
      </c>
      <c r="K416">
        <v>4444969.6500000004</v>
      </c>
    </row>
    <row r="417" spans="2:11" x14ac:dyDescent="0.2">
      <c r="B417" t="s">
        <v>3</v>
      </c>
      <c r="C417" s="2" t="s">
        <v>94</v>
      </c>
      <c r="D417" t="s">
        <v>95</v>
      </c>
      <c r="E417" t="s">
        <v>293</v>
      </c>
      <c r="F417">
        <v>100740.91</v>
      </c>
      <c r="G417">
        <v>40169.74</v>
      </c>
      <c r="H417">
        <v>83613.56</v>
      </c>
      <c r="I417">
        <v>25710.71</v>
      </c>
      <c r="J417">
        <v>72591.02</v>
      </c>
      <c r="K417">
        <v>37660.910000000003</v>
      </c>
    </row>
    <row r="418" spans="2:11" x14ac:dyDescent="0.2">
      <c r="B418" t="s">
        <v>3</v>
      </c>
      <c r="C418" s="2" t="s">
        <v>255</v>
      </c>
      <c r="D418" t="s">
        <v>391</v>
      </c>
      <c r="E418" t="s">
        <v>292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 x14ac:dyDescent="0.2">
      <c r="B419" t="s">
        <v>3</v>
      </c>
      <c r="C419" s="2" t="s">
        <v>96</v>
      </c>
      <c r="D419" t="s">
        <v>97</v>
      </c>
      <c r="E419" t="s">
        <v>293</v>
      </c>
      <c r="F419">
        <v>479273.82</v>
      </c>
      <c r="G419">
        <v>896191.87</v>
      </c>
      <c r="H419">
        <v>614771.82999999996</v>
      </c>
      <c r="I419">
        <v>559341.43999999994</v>
      </c>
      <c r="J419">
        <v>703474.46</v>
      </c>
      <c r="K419">
        <v>601545.97</v>
      </c>
    </row>
    <row r="420" spans="2:11" x14ac:dyDescent="0.2">
      <c r="B420" t="s">
        <v>3</v>
      </c>
      <c r="C420" s="2" t="s">
        <v>98</v>
      </c>
      <c r="D420" t="s">
        <v>99</v>
      </c>
      <c r="E420" t="s">
        <v>293</v>
      </c>
      <c r="F420">
        <v>898167.48</v>
      </c>
      <c r="G420">
        <v>923695.61</v>
      </c>
      <c r="H420">
        <v>998866.31</v>
      </c>
      <c r="I420">
        <v>694523.96</v>
      </c>
      <c r="J420">
        <v>620747.74</v>
      </c>
      <c r="K420">
        <v>1001985.96</v>
      </c>
    </row>
    <row r="421" spans="2:11" x14ac:dyDescent="0.2">
      <c r="B421" t="s">
        <v>3</v>
      </c>
      <c r="C421" s="2" t="s">
        <v>100</v>
      </c>
      <c r="D421" t="s">
        <v>392</v>
      </c>
      <c r="E421" t="s">
        <v>292</v>
      </c>
      <c r="F421">
        <v>0</v>
      </c>
      <c r="G421" t="s">
        <v>125</v>
      </c>
      <c r="H421" t="s">
        <v>125</v>
      </c>
      <c r="I421" t="s">
        <v>125</v>
      </c>
      <c r="J421" t="s">
        <v>125</v>
      </c>
      <c r="K421" t="s">
        <v>125</v>
      </c>
    </row>
    <row r="422" spans="2:11" x14ac:dyDescent="0.2">
      <c r="B422" t="s">
        <v>3</v>
      </c>
      <c r="C422" s="2" t="s">
        <v>256</v>
      </c>
      <c r="D422" t="s">
        <v>378</v>
      </c>
      <c r="E422" t="s">
        <v>292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 x14ac:dyDescent="0.2">
      <c r="B423" t="s">
        <v>3</v>
      </c>
      <c r="C423" s="2" t="s">
        <v>102</v>
      </c>
      <c r="D423" t="s">
        <v>103</v>
      </c>
      <c r="E423" t="s">
        <v>293</v>
      </c>
      <c r="F423">
        <v>698060.89</v>
      </c>
      <c r="G423">
        <v>404458.6</v>
      </c>
      <c r="H423">
        <v>680395.43</v>
      </c>
      <c r="I423">
        <v>483399.97</v>
      </c>
      <c r="J423">
        <v>510795.19</v>
      </c>
      <c r="K423">
        <v>805154.58</v>
      </c>
    </row>
    <row r="424" spans="2:11" x14ac:dyDescent="0.2">
      <c r="B424" t="s">
        <v>3</v>
      </c>
      <c r="C424" s="2" t="s">
        <v>104</v>
      </c>
      <c r="D424" t="s">
        <v>393</v>
      </c>
      <c r="E424" t="s">
        <v>293</v>
      </c>
      <c r="F424">
        <v>0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105</v>
      </c>
      <c r="D425" t="s">
        <v>441</v>
      </c>
      <c r="E425" t="s">
        <v>292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 x14ac:dyDescent="0.2">
      <c r="B426" t="s">
        <v>3</v>
      </c>
      <c r="C426" s="2" t="s">
        <v>257</v>
      </c>
      <c r="D426" t="s">
        <v>394</v>
      </c>
      <c r="E426" t="s">
        <v>293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106</v>
      </c>
      <c r="D427" t="s">
        <v>107</v>
      </c>
      <c r="E427" t="s">
        <v>293</v>
      </c>
      <c r="F427">
        <v>13423.3</v>
      </c>
      <c r="G427">
        <v>0</v>
      </c>
      <c r="H427">
        <v>43391.07</v>
      </c>
      <c r="I427">
        <v>16081.57</v>
      </c>
      <c r="J427">
        <v>12702.71</v>
      </c>
      <c r="K427">
        <v>0</v>
      </c>
    </row>
    <row r="428" spans="2:11" x14ac:dyDescent="0.2">
      <c r="B428" t="s">
        <v>3</v>
      </c>
      <c r="C428" s="2" t="s">
        <v>258</v>
      </c>
      <c r="D428" t="s">
        <v>379</v>
      </c>
      <c r="E428" t="s">
        <v>292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259</v>
      </c>
      <c r="D429" t="s">
        <v>395</v>
      </c>
      <c r="E429" t="s">
        <v>292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 x14ac:dyDescent="0.2">
      <c r="B430" t="s">
        <v>3</v>
      </c>
      <c r="C430" s="2" t="s">
        <v>108</v>
      </c>
      <c r="D430" t="s">
        <v>442</v>
      </c>
      <c r="E430" t="s">
        <v>293</v>
      </c>
      <c r="F430">
        <v>4358160.09</v>
      </c>
      <c r="G430">
        <v>3649240.69</v>
      </c>
      <c r="H430">
        <v>3769868.93</v>
      </c>
      <c r="I430">
        <v>4331952.6399999997</v>
      </c>
      <c r="J430">
        <v>4053482.27</v>
      </c>
      <c r="K430">
        <v>5889069.4800000004</v>
      </c>
    </row>
    <row r="431" spans="2:11" x14ac:dyDescent="0.2">
      <c r="B431" t="s">
        <v>3</v>
      </c>
      <c r="C431" s="2" t="s">
        <v>109</v>
      </c>
      <c r="D431" t="s">
        <v>110</v>
      </c>
      <c r="E431" t="s">
        <v>293</v>
      </c>
      <c r="F431">
        <v>563996.42000000004</v>
      </c>
      <c r="G431">
        <v>678426.2</v>
      </c>
      <c r="H431">
        <v>414578.84</v>
      </c>
      <c r="I431">
        <v>753051.07</v>
      </c>
      <c r="J431">
        <v>649946.9</v>
      </c>
      <c r="K431">
        <v>465213.64</v>
      </c>
    </row>
    <row r="432" spans="2:11" x14ac:dyDescent="0.2">
      <c r="B432" t="s">
        <v>3</v>
      </c>
      <c r="C432" s="2" t="s">
        <v>111</v>
      </c>
      <c r="D432" t="s">
        <v>112</v>
      </c>
      <c r="E432" t="s">
        <v>293</v>
      </c>
      <c r="F432">
        <v>83195.210000000006</v>
      </c>
      <c r="G432">
        <v>19895.07</v>
      </c>
      <c r="H432">
        <v>21074.82</v>
      </c>
      <c r="I432">
        <v>19805.62</v>
      </c>
      <c r="J432">
        <v>39748.870000000003</v>
      </c>
      <c r="K432">
        <v>23171.71</v>
      </c>
    </row>
    <row r="433" spans="2:11" x14ac:dyDescent="0.2">
      <c r="B433" t="s">
        <v>3</v>
      </c>
      <c r="C433" s="2" t="s">
        <v>269</v>
      </c>
      <c r="D433" t="s">
        <v>405</v>
      </c>
      <c r="E433" t="s">
        <v>292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 x14ac:dyDescent="0.2">
      <c r="B434" t="s">
        <v>3</v>
      </c>
      <c r="C434" s="2" t="s">
        <v>260</v>
      </c>
      <c r="D434" t="s">
        <v>261</v>
      </c>
      <c r="E434" t="s">
        <v>292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 x14ac:dyDescent="0.2">
      <c r="B435" t="s">
        <v>3</v>
      </c>
      <c r="C435" s="2" t="s">
        <v>262</v>
      </c>
      <c r="D435" t="s">
        <v>380</v>
      </c>
      <c r="E435" t="s">
        <v>292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263</v>
      </c>
      <c r="D436" t="s">
        <v>396</v>
      </c>
      <c r="E436" t="s">
        <v>292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264</v>
      </c>
      <c r="D437" t="s">
        <v>381</v>
      </c>
      <c r="E437" t="s">
        <v>292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113</v>
      </c>
      <c r="D438" t="s">
        <v>114</v>
      </c>
      <c r="E438" t="s">
        <v>294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115</v>
      </c>
      <c r="D439" t="s">
        <v>116</v>
      </c>
      <c r="E439" t="s">
        <v>293</v>
      </c>
      <c r="F439">
        <v>1095889.74</v>
      </c>
      <c r="G439">
        <v>1213919.8899999999</v>
      </c>
      <c r="H439">
        <v>722814.61</v>
      </c>
      <c r="I439">
        <v>777042.53</v>
      </c>
      <c r="J439">
        <v>438705.42</v>
      </c>
      <c r="K439">
        <v>592171.25</v>
      </c>
    </row>
    <row r="440" spans="2:11" x14ac:dyDescent="0.2">
      <c r="B440" t="s">
        <v>3</v>
      </c>
      <c r="C440" s="2" t="s">
        <v>117</v>
      </c>
      <c r="D440" t="s">
        <v>118</v>
      </c>
      <c r="E440" t="s">
        <v>294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129</v>
      </c>
      <c r="D441" t="s">
        <v>127</v>
      </c>
      <c r="E441" t="s">
        <v>294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 x14ac:dyDescent="0.2">
      <c r="B442" t="s">
        <v>449</v>
      </c>
      <c r="C442" s="2" t="s">
        <v>101</v>
      </c>
      <c r="D442" t="s">
        <v>433</v>
      </c>
      <c r="E442" t="s">
        <v>293</v>
      </c>
      <c r="F442">
        <v>5987344.5999999996</v>
      </c>
      <c r="G442">
        <v>5970581.3600000003</v>
      </c>
      <c r="H442">
        <v>6116711.0199999996</v>
      </c>
      <c r="I442">
        <v>11911358.42</v>
      </c>
      <c r="J442">
        <v>6232420.9000000004</v>
      </c>
      <c r="K442">
        <v>14013223.970000001</v>
      </c>
    </row>
    <row r="443" spans="2:11" x14ac:dyDescent="0.2">
      <c r="B443" t="s">
        <v>449</v>
      </c>
      <c r="C443" s="2" t="s">
        <v>78</v>
      </c>
      <c r="D443" t="s">
        <v>432</v>
      </c>
      <c r="E443" t="s">
        <v>293</v>
      </c>
      <c r="F443">
        <v>470084.73</v>
      </c>
      <c r="G443">
        <v>736150.86</v>
      </c>
      <c r="H443">
        <v>678781.46</v>
      </c>
      <c r="I443">
        <v>2117902.83</v>
      </c>
      <c r="J443">
        <v>2703991.17</v>
      </c>
      <c r="K443">
        <v>2360085.4900000002</v>
      </c>
    </row>
    <row r="445" spans="2:11" x14ac:dyDescent="0.2">
      <c r="B445" t="s">
        <v>382</v>
      </c>
      <c r="C445" s="2" t="s">
        <v>383</v>
      </c>
      <c r="D445" t="s">
        <v>384</v>
      </c>
    </row>
    <row r="447" spans="2:11" x14ac:dyDescent="0.2">
      <c r="B447" t="s">
        <v>322</v>
      </c>
      <c r="C447" s="2" t="s">
        <v>8</v>
      </c>
      <c r="D447" t="s">
        <v>9</v>
      </c>
      <c r="E447" t="s">
        <v>291</v>
      </c>
      <c r="F447" t="s">
        <v>328</v>
      </c>
      <c r="G447" t="s">
        <v>328</v>
      </c>
      <c r="H447" t="s">
        <v>328</v>
      </c>
      <c r="I447" t="s">
        <v>328</v>
      </c>
      <c r="J447" t="s">
        <v>328</v>
      </c>
      <c r="K447" t="s">
        <v>328</v>
      </c>
    </row>
    <row r="448" spans="2:11" x14ac:dyDescent="0.2">
      <c r="B448" t="s">
        <v>324</v>
      </c>
      <c r="C448" s="2" t="s">
        <v>353</v>
      </c>
      <c r="D448" t="s">
        <v>354</v>
      </c>
      <c r="E448" t="s">
        <v>355</v>
      </c>
      <c r="F448" t="s">
        <v>327</v>
      </c>
      <c r="G448" t="s">
        <v>327</v>
      </c>
      <c r="H448" t="s">
        <v>327</v>
      </c>
      <c r="I448" t="s">
        <v>327</v>
      </c>
      <c r="J448" t="s">
        <v>327</v>
      </c>
      <c r="K448" t="s">
        <v>327</v>
      </c>
    </row>
    <row r="449" spans="2:11" x14ac:dyDescent="0.2">
      <c r="B449" t="s">
        <v>1</v>
      </c>
      <c r="C449" s="2" t="s">
        <v>151</v>
      </c>
      <c r="D449" t="s">
        <v>152</v>
      </c>
      <c r="E449" t="s">
        <v>292</v>
      </c>
      <c r="F449">
        <v>3138140.85</v>
      </c>
      <c r="G449">
        <v>2300188.31</v>
      </c>
      <c r="H449">
        <v>3797459.33</v>
      </c>
      <c r="I449">
        <v>3627755.12</v>
      </c>
      <c r="J449">
        <v>3943333.25</v>
      </c>
      <c r="K449">
        <v>4039205.43</v>
      </c>
    </row>
    <row r="450" spans="2:11" x14ac:dyDescent="0.2">
      <c r="B450" t="s">
        <v>1</v>
      </c>
      <c r="C450" s="2" t="s">
        <v>10</v>
      </c>
      <c r="D450" t="s">
        <v>431</v>
      </c>
      <c r="E450" t="s">
        <v>293</v>
      </c>
      <c r="F450">
        <v>12798107.369999999</v>
      </c>
      <c r="G450">
        <v>9967948.7899999991</v>
      </c>
      <c r="H450">
        <v>8077577.6200000001</v>
      </c>
      <c r="I450">
        <v>7967270.6900000004</v>
      </c>
      <c r="J450">
        <v>8728923.6999999993</v>
      </c>
      <c r="K450">
        <v>8016080.9100000001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292</v>
      </c>
      <c r="F451">
        <v>3950288.16</v>
      </c>
      <c r="G451">
        <v>2968810.38</v>
      </c>
      <c r="H451">
        <v>2905760.68</v>
      </c>
      <c r="I451">
        <v>2622001.16</v>
      </c>
      <c r="J451">
        <v>2340309.88</v>
      </c>
      <c r="K451">
        <v>2118200.21</v>
      </c>
    </row>
    <row r="452" spans="2:11" x14ac:dyDescent="0.2">
      <c r="B452" t="s">
        <v>1</v>
      </c>
      <c r="C452" s="2" t="s">
        <v>153</v>
      </c>
      <c r="D452" t="s">
        <v>154</v>
      </c>
      <c r="E452" t="s">
        <v>292</v>
      </c>
      <c r="F452">
        <v>1554570.02</v>
      </c>
      <c r="G452">
        <v>1077524.74</v>
      </c>
      <c r="H452">
        <v>1099562.1299999999</v>
      </c>
      <c r="I452">
        <v>1192442.49</v>
      </c>
      <c r="J452">
        <v>1108869.6100000001</v>
      </c>
      <c r="K452">
        <v>980576.51</v>
      </c>
    </row>
    <row r="453" spans="2:11" x14ac:dyDescent="0.2">
      <c r="B453" t="s">
        <v>1</v>
      </c>
      <c r="C453" s="2" t="s">
        <v>155</v>
      </c>
      <c r="D453" t="s">
        <v>156</v>
      </c>
      <c r="E453" t="s">
        <v>292</v>
      </c>
      <c r="F453">
        <v>2702321.1</v>
      </c>
      <c r="G453">
        <v>2462603.5299999998</v>
      </c>
      <c r="H453">
        <v>2087624.62</v>
      </c>
      <c r="I453">
        <v>2016501.21</v>
      </c>
      <c r="J453">
        <v>1910791.32</v>
      </c>
      <c r="K453">
        <v>1638573.72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293</v>
      </c>
      <c r="F454">
        <v>9747475.8499999996</v>
      </c>
      <c r="G454">
        <v>6879533.0999999996</v>
      </c>
      <c r="H454">
        <v>5858990.1699999999</v>
      </c>
      <c r="I454">
        <v>5610952.0800000001</v>
      </c>
      <c r="J454">
        <v>5243511.55</v>
      </c>
      <c r="K454">
        <v>4268064.53</v>
      </c>
    </row>
    <row r="455" spans="2:11" x14ac:dyDescent="0.2">
      <c r="B455" t="s">
        <v>1</v>
      </c>
      <c r="C455" s="2" t="s">
        <v>157</v>
      </c>
      <c r="D455" t="s">
        <v>158</v>
      </c>
      <c r="E455" t="s">
        <v>292</v>
      </c>
      <c r="F455">
        <v>487261.43</v>
      </c>
      <c r="G455">
        <v>488132.76</v>
      </c>
      <c r="H455">
        <v>404514.39</v>
      </c>
      <c r="I455">
        <v>439507.38</v>
      </c>
      <c r="J455">
        <v>467525.21</v>
      </c>
      <c r="K455">
        <v>309882.52</v>
      </c>
    </row>
    <row r="456" spans="2:11" x14ac:dyDescent="0.2">
      <c r="B456" t="s">
        <v>1</v>
      </c>
      <c r="C456" s="2" t="s">
        <v>159</v>
      </c>
      <c r="D456" t="s">
        <v>160</v>
      </c>
      <c r="E456" t="s">
        <v>292</v>
      </c>
      <c r="F456">
        <v>665371.02</v>
      </c>
      <c r="G456">
        <v>505024.95</v>
      </c>
      <c r="H456">
        <v>397380.75</v>
      </c>
      <c r="I456">
        <v>352350.55</v>
      </c>
      <c r="J456">
        <v>325327.09000000003</v>
      </c>
      <c r="K456">
        <v>276705.49</v>
      </c>
    </row>
    <row r="457" spans="2:11" x14ac:dyDescent="0.2">
      <c r="B457" t="s">
        <v>1</v>
      </c>
      <c r="C457" s="2" t="s">
        <v>161</v>
      </c>
      <c r="D457" t="s">
        <v>162</v>
      </c>
      <c r="E457" t="s">
        <v>292</v>
      </c>
      <c r="F457">
        <v>675580.69</v>
      </c>
      <c r="G457">
        <v>670336.4</v>
      </c>
      <c r="H457">
        <v>524910.17000000004</v>
      </c>
      <c r="I457">
        <v>524919.25</v>
      </c>
      <c r="J457">
        <v>476074.19</v>
      </c>
      <c r="K457">
        <v>419558.07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293</v>
      </c>
      <c r="F458">
        <v>1350746.83</v>
      </c>
      <c r="G458">
        <v>2439570.37</v>
      </c>
      <c r="H458">
        <v>2631215.7799999998</v>
      </c>
      <c r="I458">
        <v>2317378.42</v>
      </c>
      <c r="J458">
        <v>2078592.4</v>
      </c>
      <c r="K458">
        <v>1807732.15</v>
      </c>
    </row>
    <row r="459" spans="2:11" x14ac:dyDescent="0.2">
      <c r="B459" t="s">
        <v>1</v>
      </c>
      <c r="C459" s="2" t="s">
        <v>163</v>
      </c>
      <c r="D459" t="s">
        <v>164</v>
      </c>
      <c r="E459" t="s">
        <v>292</v>
      </c>
      <c r="F459">
        <v>6140844.7800000003</v>
      </c>
      <c r="G459">
        <v>4354012.7699999996</v>
      </c>
      <c r="H459">
        <v>3707573.1</v>
      </c>
      <c r="I459">
        <v>3707573.1</v>
      </c>
      <c r="J459">
        <v>3095206.44</v>
      </c>
      <c r="K459">
        <v>2784364.57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293</v>
      </c>
      <c r="F460">
        <v>6261677.96</v>
      </c>
      <c r="G460">
        <v>4869454.5199999996</v>
      </c>
      <c r="H460">
        <v>4126016.47</v>
      </c>
      <c r="I460">
        <v>3643431.73</v>
      </c>
      <c r="J460">
        <v>3421838.56</v>
      </c>
      <c r="K460">
        <v>2741516.27</v>
      </c>
    </row>
    <row r="461" spans="2:11" x14ac:dyDescent="0.2">
      <c r="B461" t="s">
        <v>1</v>
      </c>
      <c r="C461" s="2" t="s">
        <v>165</v>
      </c>
      <c r="D461" t="s">
        <v>166</v>
      </c>
      <c r="E461" t="s">
        <v>292</v>
      </c>
      <c r="F461">
        <v>2482411.0699999998</v>
      </c>
      <c r="G461">
        <v>1504541.54</v>
      </c>
      <c r="H461">
        <v>1531342.12</v>
      </c>
      <c r="I461">
        <v>1475691.12</v>
      </c>
      <c r="J461">
        <v>1157764.99</v>
      </c>
      <c r="K461">
        <v>958215.26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292</v>
      </c>
      <c r="F462">
        <v>8213485.8499999996</v>
      </c>
      <c r="G462">
        <v>6069094.6799999997</v>
      </c>
      <c r="H462">
        <v>5004394.04</v>
      </c>
      <c r="I462">
        <v>4450721.0999999996</v>
      </c>
      <c r="J462">
        <v>4000805.98</v>
      </c>
      <c r="K462">
        <v>3105435.67</v>
      </c>
    </row>
    <row r="463" spans="2:11" x14ac:dyDescent="0.2">
      <c r="B463" t="s">
        <v>1</v>
      </c>
      <c r="C463" s="2" t="s">
        <v>167</v>
      </c>
      <c r="D463" t="s">
        <v>168</v>
      </c>
      <c r="E463" t="s">
        <v>292</v>
      </c>
      <c r="F463">
        <v>7697813.7199999997</v>
      </c>
      <c r="G463">
        <v>5640790.0099999998</v>
      </c>
      <c r="H463">
        <v>4571762.1500000004</v>
      </c>
      <c r="I463">
        <v>4056029.91</v>
      </c>
      <c r="J463">
        <v>3608305.95</v>
      </c>
      <c r="K463">
        <v>2633862.56</v>
      </c>
    </row>
    <row r="464" spans="2:11" x14ac:dyDescent="0.2">
      <c r="B464" t="s">
        <v>1</v>
      </c>
      <c r="C464" s="2" t="s">
        <v>169</v>
      </c>
      <c r="D464" t="s">
        <v>170</v>
      </c>
      <c r="E464" t="s">
        <v>292</v>
      </c>
      <c r="F464">
        <v>1189871.76</v>
      </c>
      <c r="G464">
        <v>895255.13</v>
      </c>
      <c r="H464">
        <v>678728.54</v>
      </c>
      <c r="I464">
        <v>605265.13</v>
      </c>
      <c r="J464">
        <v>503742.03</v>
      </c>
      <c r="K464">
        <v>438755.7</v>
      </c>
    </row>
    <row r="465" spans="2:11" x14ac:dyDescent="0.2">
      <c r="B465" t="s">
        <v>1</v>
      </c>
      <c r="C465" s="2" t="s">
        <v>171</v>
      </c>
      <c r="D465" t="s">
        <v>172</v>
      </c>
      <c r="E465" t="s">
        <v>292</v>
      </c>
      <c r="F465">
        <v>4676460.09</v>
      </c>
      <c r="G465">
        <v>2940470.19</v>
      </c>
      <c r="H465">
        <v>2481538.9500000002</v>
      </c>
      <c r="I465">
        <v>2644913.25</v>
      </c>
      <c r="J465">
        <v>2309876.91</v>
      </c>
      <c r="K465">
        <v>1770427.65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293</v>
      </c>
      <c r="F466">
        <v>1738128.02</v>
      </c>
      <c r="G466">
        <v>1245357.03</v>
      </c>
      <c r="H466">
        <v>1124386.55</v>
      </c>
      <c r="I466">
        <v>1144582.05</v>
      </c>
      <c r="J466">
        <v>949358.89</v>
      </c>
      <c r="K466">
        <v>856541.08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292</v>
      </c>
      <c r="F467">
        <v>5393211.2800000003</v>
      </c>
      <c r="G467">
        <v>4806784.6399999997</v>
      </c>
      <c r="H467">
        <v>4195433.87</v>
      </c>
      <c r="I467">
        <v>4194149.32</v>
      </c>
      <c r="J467">
        <v>3545748.87</v>
      </c>
      <c r="K467">
        <v>2915697.57</v>
      </c>
    </row>
    <row r="468" spans="2:11" x14ac:dyDescent="0.2">
      <c r="B468" t="s">
        <v>1</v>
      </c>
      <c r="C468" s="2" t="s">
        <v>173</v>
      </c>
      <c r="D468" t="s">
        <v>174</v>
      </c>
      <c r="E468" t="s">
        <v>292</v>
      </c>
      <c r="F468">
        <v>2768309.01</v>
      </c>
      <c r="G468">
        <v>1994340</v>
      </c>
      <c r="H468">
        <v>1707779.06</v>
      </c>
      <c r="I468">
        <v>1476435.23</v>
      </c>
      <c r="J468">
        <v>1298999.23</v>
      </c>
      <c r="K468">
        <v>1124552.3400000001</v>
      </c>
    </row>
    <row r="469" spans="2:11" x14ac:dyDescent="0.2">
      <c r="B469" t="s">
        <v>1</v>
      </c>
      <c r="C469" s="2" t="s">
        <v>175</v>
      </c>
      <c r="D469" t="s">
        <v>176</v>
      </c>
      <c r="E469" t="s">
        <v>292</v>
      </c>
      <c r="F469">
        <v>3881050.37</v>
      </c>
      <c r="G469">
        <v>2836841.68</v>
      </c>
      <c r="H469">
        <v>2372159.44</v>
      </c>
      <c r="I469">
        <v>2428239.85</v>
      </c>
      <c r="J469">
        <v>2202239.69</v>
      </c>
      <c r="K469">
        <v>1820232.82</v>
      </c>
    </row>
    <row r="470" spans="2:11" x14ac:dyDescent="0.2">
      <c r="B470" t="s">
        <v>1</v>
      </c>
      <c r="C470" s="2" t="s">
        <v>25</v>
      </c>
      <c r="D470" t="s">
        <v>397</v>
      </c>
      <c r="E470" t="s">
        <v>293</v>
      </c>
      <c r="F470">
        <v>5539359.4500000002</v>
      </c>
      <c r="G470">
        <v>4884521.4400000004</v>
      </c>
      <c r="H470">
        <v>4424802.3099999996</v>
      </c>
      <c r="I470">
        <v>4246863.9400000004</v>
      </c>
      <c r="J470">
        <v>3994517.78</v>
      </c>
      <c r="K470">
        <v>3833433.32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293</v>
      </c>
      <c r="F471">
        <v>6791486.6399999997</v>
      </c>
      <c r="G471">
        <v>5360151.58</v>
      </c>
      <c r="H471">
        <v>4793899.74</v>
      </c>
      <c r="I471">
        <v>5023775.66</v>
      </c>
      <c r="J471">
        <v>4723050.5999999996</v>
      </c>
      <c r="K471">
        <v>4270406.8600000003</v>
      </c>
    </row>
    <row r="472" spans="2:11" x14ac:dyDescent="0.2">
      <c r="B472" t="s">
        <v>1</v>
      </c>
      <c r="C472" s="2" t="s">
        <v>177</v>
      </c>
      <c r="D472" t="s">
        <v>178</v>
      </c>
      <c r="E472" t="s">
        <v>292</v>
      </c>
      <c r="F472">
        <v>1028349.16</v>
      </c>
      <c r="G472">
        <v>1018312.67</v>
      </c>
      <c r="H472">
        <v>728810.64</v>
      </c>
      <c r="I472">
        <v>704818.36</v>
      </c>
      <c r="J472">
        <v>598560.91</v>
      </c>
      <c r="K472">
        <v>433964.98</v>
      </c>
    </row>
    <row r="473" spans="2:11" x14ac:dyDescent="0.2">
      <c r="B473" t="s">
        <v>1</v>
      </c>
      <c r="C473" s="2" t="s">
        <v>179</v>
      </c>
      <c r="D473" t="s">
        <v>180</v>
      </c>
      <c r="E473" t="s">
        <v>292</v>
      </c>
      <c r="F473">
        <v>915459.75</v>
      </c>
      <c r="G473">
        <v>849345.88</v>
      </c>
      <c r="H473">
        <v>841279.62</v>
      </c>
      <c r="I473">
        <v>818343.82</v>
      </c>
      <c r="J473">
        <v>684942.86</v>
      </c>
      <c r="K473">
        <v>593999.79</v>
      </c>
    </row>
    <row r="474" spans="2:11" x14ac:dyDescent="0.2">
      <c r="B474" t="s">
        <v>1</v>
      </c>
      <c r="C474" s="2" t="s">
        <v>181</v>
      </c>
      <c r="D474" t="s">
        <v>182</v>
      </c>
      <c r="E474" t="s">
        <v>292</v>
      </c>
      <c r="F474">
        <v>1291946.51</v>
      </c>
      <c r="G474">
        <v>880093.98</v>
      </c>
      <c r="H474">
        <v>695974.73</v>
      </c>
      <c r="I474">
        <v>621337.31999999995</v>
      </c>
      <c r="J474">
        <v>494484.65</v>
      </c>
      <c r="K474">
        <v>357060.44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292</v>
      </c>
      <c r="F475">
        <v>4861536.3499999996</v>
      </c>
      <c r="G475">
        <v>3802453.14</v>
      </c>
      <c r="H475">
        <v>3482443.16</v>
      </c>
      <c r="I475">
        <v>3338994.06</v>
      </c>
      <c r="J475">
        <v>2517016.48</v>
      </c>
      <c r="K475">
        <v>2359043.2000000002</v>
      </c>
    </row>
    <row r="476" spans="2:11" x14ac:dyDescent="0.2">
      <c r="B476" t="s">
        <v>1</v>
      </c>
      <c r="C476" s="2" t="s">
        <v>30</v>
      </c>
      <c r="D476" t="s">
        <v>398</v>
      </c>
      <c r="E476" t="s">
        <v>293</v>
      </c>
      <c r="F476">
        <v>6414608.7300000004</v>
      </c>
      <c r="G476">
        <v>4526886.03</v>
      </c>
      <c r="H476">
        <v>5711747.8099999996</v>
      </c>
      <c r="I476">
        <v>5966770.3300000001</v>
      </c>
      <c r="J476">
        <v>6075517.4500000002</v>
      </c>
      <c r="K476">
        <v>6716668.7699999996</v>
      </c>
    </row>
    <row r="477" spans="2:11" x14ac:dyDescent="0.2">
      <c r="B477" t="s">
        <v>1</v>
      </c>
      <c r="C477" s="2" t="s">
        <v>183</v>
      </c>
      <c r="D477" t="s">
        <v>184</v>
      </c>
      <c r="E477" t="s">
        <v>292</v>
      </c>
      <c r="F477">
        <v>3626213.77</v>
      </c>
      <c r="G477">
        <v>2249177.5499999998</v>
      </c>
      <c r="H477">
        <v>1687690.8</v>
      </c>
      <c r="I477">
        <v>1473034.66</v>
      </c>
      <c r="J477">
        <v>1347970.63</v>
      </c>
      <c r="K477">
        <v>1104911.94</v>
      </c>
    </row>
    <row r="478" spans="2:11" x14ac:dyDescent="0.2">
      <c r="B478" t="s">
        <v>1</v>
      </c>
      <c r="C478" s="2" t="s">
        <v>185</v>
      </c>
      <c r="D478" t="s">
        <v>186</v>
      </c>
      <c r="E478" t="s">
        <v>292</v>
      </c>
      <c r="F478">
        <v>667965.72</v>
      </c>
      <c r="G478">
        <v>417242.43</v>
      </c>
      <c r="H478">
        <v>332570.17</v>
      </c>
      <c r="I478">
        <v>384109.95</v>
      </c>
      <c r="J478">
        <v>432281.09</v>
      </c>
      <c r="K478">
        <v>320254.94</v>
      </c>
    </row>
    <row r="479" spans="2:11" x14ac:dyDescent="0.2">
      <c r="B479" t="s">
        <v>1</v>
      </c>
      <c r="C479" s="2" t="s">
        <v>187</v>
      </c>
      <c r="D479" t="s">
        <v>188</v>
      </c>
      <c r="E479" t="s">
        <v>292</v>
      </c>
      <c r="F479">
        <v>524443.43999999994</v>
      </c>
      <c r="G479">
        <v>451973.34</v>
      </c>
      <c r="H479">
        <v>383383.23</v>
      </c>
      <c r="I479">
        <v>414410.57</v>
      </c>
      <c r="J479">
        <v>360346.13</v>
      </c>
      <c r="K479">
        <v>355434.95</v>
      </c>
    </row>
    <row r="480" spans="2:11" x14ac:dyDescent="0.2">
      <c r="B480" t="s">
        <v>1</v>
      </c>
      <c r="C480" s="2" t="s">
        <v>189</v>
      </c>
      <c r="D480" t="s">
        <v>190</v>
      </c>
      <c r="E480" t="s">
        <v>292</v>
      </c>
      <c r="F480">
        <v>2839873.5</v>
      </c>
      <c r="G480">
        <v>2139166.38</v>
      </c>
      <c r="H480">
        <v>1915612.22</v>
      </c>
      <c r="I480">
        <v>1814055.91</v>
      </c>
      <c r="J480">
        <v>1610708.18</v>
      </c>
      <c r="K480">
        <v>1386596.27</v>
      </c>
    </row>
    <row r="481" spans="2:11" x14ac:dyDescent="0.2">
      <c r="B481" t="s">
        <v>1</v>
      </c>
      <c r="C481" s="2" t="s">
        <v>191</v>
      </c>
      <c r="D481" t="s">
        <v>192</v>
      </c>
      <c r="E481" t="s">
        <v>292</v>
      </c>
      <c r="F481">
        <v>796567.38</v>
      </c>
      <c r="G481">
        <v>507028.57</v>
      </c>
      <c r="H481">
        <v>410216.24</v>
      </c>
      <c r="I481">
        <v>419174.44</v>
      </c>
      <c r="J481">
        <v>319882.84000000003</v>
      </c>
      <c r="K481">
        <v>265110.31</v>
      </c>
    </row>
    <row r="482" spans="2:11" x14ac:dyDescent="0.2">
      <c r="B482" t="s">
        <v>1</v>
      </c>
      <c r="C482" s="2" t="s">
        <v>193</v>
      </c>
      <c r="D482" t="s">
        <v>194</v>
      </c>
      <c r="E482" t="s">
        <v>292</v>
      </c>
      <c r="F482">
        <v>567358.43000000005</v>
      </c>
      <c r="G482">
        <v>427073.25</v>
      </c>
      <c r="H482">
        <v>410392.83</v>
      </c>
      <c r="I482">
        <v>343088.98</v>
      </c>
      <c r="J482">
        <v>340208.32</v>
      </c>
      <c r="K482">
        <v>296115.73</v>
      </c>
    </row>
    <row r="483" spans="2:11" x14ac:dyDescent="0.2">
      <c r="B483" t="s">
        <v>1</v>
      </c>
      <c r="C483" s="2" t="s">
        <v>31</v>
      </c>
      <c r="D483" t="s">
        <v>399</v>
      </c>
      <c r="E483" t="s">
        <v>293</v>
      </c>
      <c r="F483">
        <v>21839024.780000001</v>
      </c>
      <c r="G483">
        <v>15724611.050000001</v>
      </c>
      <c r="H483">
        <v>12818937.720000001</v>
      </c>
      <c r="I483">
        <v>10743175.09</v>
      </c>
      <c r="J483">
        <v>8803294.4000000004</v>
      </c>
      <c r="K483">
        <v>7978775.0800000001</v>
      </c>
    </row>
    <row r="484" spans="2:11" x14ac:dyDescent="0.2">
      <c r="B484" t="s">
        <v>1</v>
      </c>
      <c r="C484" s="2" t="s">
        <v>195</v>
      </c>
      <c r="D484" t="s">
        <v>196</v>
      </c>
      <c r="E484" t="s">
        <v>292</v>
      </c>
      <c r="F484">
        <v>7059742.9900000002</v>
      </c>
      <c r="G484">
        <v>4921698.9000000004</v>
      </c>
      <c r="H484">
        <v>3989489.46</v>
      </c>
      <c r="I484">
        <v>3382669.27</v>
      </c>
      <c r="J484">
        <v>2948723.95</v>
      </c>
      <c r="K484">
        <v>2838772.21</v>
      </c>
    </row>
    <row r="485" spans="2:11" x14ac:dyDescent="0.2">
      <c r="B485" t="s">
        <v>1</v>
      </c>
      <c r="C485" s="2" t="s">
        <v>197</v>
      </c>
      <c r="D485" t="s">
        <v>198</v>
      </c>
      <c r="E485" t="s">
        <v>292</v>
      </c>
      <c r="F485">
        <v>515456.58</v>
      </c>
      <c r="G485">
        <v>418642.17</v>
      </c>
      <c r="H485">
        <v>438139.99</v>
      </c>
      <c r="I485">
        <v>379121.72</v>
      </c>
      <c r="J485">
        <v>327456.44</v>
      </c>
      <c r="K485">
        <v>266486.64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292</v>
      </c>
      <c r="F486">
        <v>2177011.21</v>
      </c>
      <c r="G486">
        <v>1931731.03</v>
      </c>
      <c r="H486">
        <v>1847223.13</v>
      </c>
      <c r="I486">
        <v>1910686.02</v>
      </c>
      <c r="J486">
        <v>1842334.15</v>
      </c>
      <c r="K486">
        <v>1679494.5</v>
      </c>
    </row>
    <row r="487" spans="2:11" x14ac:dyDescent="0.2">
      <c r="B487" t="s">
        <v>1</v>
      </c>
      <c r="C487" s="2" t="s">
        <v>199</v>
      </c>
      <c r="D487" t="s">
        <v>200</v>
      </c>
      <c r="E487" t="s">
        <v>292</v>
      </c>
      <c r="F487">
        <v>1121583.67</v>
      </c>
      <c r="G487">
        <v>764795.08</v>
      </c>
      <c r="H487">
        <v>801192.71</v>
      </c>
      <c r="I487">
        <v>742879.17</v>
      </c>
      <c r="J487">
        <v>696338.1</v>
      </c>
      <c r="K487">
        <v>646699.55000000005</v>
      </c>
    </row>
    <row r="488" spans="2:11" x14ac:dyDescent="0.2">
      <c r="B488" t="s">
        <v>1</v>
      </c>
      <c r="C488" s="2" t="s">
        <v>201</v>
      </c>
      <c r="D488" t="s">
        <v>202</v>
      </c>
      <c r="E488" t="s">
        <v>292</v>
      </c>
      <c r="F488">
        <v>1904958.88</v>
      </c>
      <c r="G488">
        <v>1521357.09</v>
      </c>
      <c r="H488">
        <v>1359993.52</v>
      </c>
      <c r="I488">
        <v>1270617.69</v>
      </c>
      <c r="J488">
        <v>1040159.03</v>
      </c>
      <c r="K488">
        <v>806864.92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292</v>
      </c>
      <c r="F489">
        <v>2923309.93</v>
      </c>
      <c r="G489">
        <v>2029152.89</v>
      </c>
      <c r="H489">
        <v>1900812.39</v>
      </c>
      <c r="I489">
        <v>1863866.4</v>
      </c>
      <c r="J489">
        <v>1479160.73</v>
      </c>
      <c r="K489">
        <v>1301614.8500000001</v>
      </c>
    </row>
    <row r="490" spans="2:11" x14ac:dyDescent="0.2">
      <c r="B490" t="s">
        <v>1</v>
      </c>
      <c r="C490" s="2" t="s">
        <v>203</v>
      </c>
      <c r="D490" t="s">
        <v>204</v>
      </c>
      <c r="E490" t="s">
        <v>292</v>
      </c>
      <c r="F490">
        <v>390346.94</v>
      </c>
      <c r="G490">
        <v>282040.07</v>
      </c>
      <c r="H490">
        <v>250083.85</v>
      </c>
      <c r="I490">
        <v>226520.14</v>
      </c>
      <c r="J490">
        <v>189859.29</v>
      </c>
      <c r="K490">
        <v>145309.07999999999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293</v>
      </c>
      <c r="F491">
        <v>15225443.039999999</v>
      </c>
      <c r="G491">
        <v>8447023.9100000001</v>
      </c>
      <c r="H491">
        <v>9967330.6199999992</v>
      </c>
      <c r="I491">
        <v>9253148.2100000009</v>
      </c>
      <c r="J491">
        <v>8939845.2200000007</v>
      </c>
      <c r="K491">
        <v>8499050.8000000007</v>
      </c>
    </row>
    <row r="492" spans="2:11" x14ac:dyDescent="0.2">
      <c r="B492" t="s">
        <v>1</v>
      </c>
      <c r="C492" s="2" t="s">
        <v>205</v>
      </c>
      <c r="D492" t="s">
        <v>206</v>
      </c>
      <c r="E492" t="s">
        <v>292</v>
      </c>
      <c r="F492">
        <v>8096703.2999999998</v>
      </c>
      <c r="G492">
        <v>6119762.2000000002</v>
      </c>
      <c r="H492">
        <v>4967374.67</v>
      </c>
      <c r="I492">
        <v>4603172.25</v>
      </c>
      <c r="J492">
        <v>4022176.3</v>
      </c>
      <c r="K492">
        <v>3580826.5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293</v>
      </c>
      <c r="F493">
        <v>4405014.88</v>
      </c>
      <c r="G493">
        <v>3421578.46</v>
      </c>
      <c r="H493">
        <v>3200275.1</v>
      </c>
      <c r="I493">
        <v>2767896.98</v>
      </c>
      <c r="J493">
        <v>2689717.31</v>
      </c>
      <c r="K493">
        <v>2478879.62</v>
      </c>
    </row>
    <row r="494" spans="2:11" x14ac:dyDescent="0.2">
      <c r="B494" t="s">
        <v>1</v>
      </c>
      <c r="C494" s="2" t="s">
        <v>207</v>
      </c>
      <c r="D494" t="s">
        <v>208</v>
      </c>
      <c r="E494" t="s">
        <v>292</v>
      </c>
      <c r="F494">
        <v>3436322.57</v>
      </c>
      <c r="G494">
        <v>2330418.29</v>
      </c>
      <c r="H494">
        <v>1853370.57</v>
      </c>
      <c r="I494">
        <v>1616525.02</v>
      </c>
      <c r="J494">
        <v>1484308.12</v>
      </c>
      <c r="K494">
        <v>1231200.55</v>
      </c>
    </row>
    <row r="495" spans="2:11" x14ac:dyDescent="0.2">
      <c r="B495" t="s">
        <v>1</v>
      </c>
      <c r="C495" s="2" t="s">
        <v>209</v>
      </c>
      <c r="D495" t="s">
        <v>210</v>
      </c>
      <c r="E495" t="s">
        <v>292</v>
      </c>
      <c r="F495">
        <v>1585714.04</v>
      </c>
      <c r="G495">
        <v>1276956.05</v>
      </c>
      <c r="H495">
        <v>1081118.32</v>
      </c>
      <c r="I495">
        <v>995932.39</v>
      </c>
      <c r="J495">
        <v>957095</v>
      </c>
      <c r="K495">
        <v>799029.09</v>
      </c>
    </row>
    <row r="496" spans="2:11" x14ac:dyDescent="0.2">
      <c r="B496" t="s">
        <v>1</v>
      </c>
      <c r="C496" s="2" t="s">
        <v>211</v>
      </c>
      <c r="D496" t="s">
        <v>212</v>
      </c>
      <c r="E496" t="s">
        <v>292</v>
      </c>
      <c r="F496">
        <v>282193.28999999998</v>
      </c>
      <c r="G496">
        <v>183329.96</v>
      </c>
      <c r="H496">
        <v>188509.24</v>
      </c>
      <c r="I496">
        <v>197825.81</v>
      </c>
      <c r="J496">
        <v>112490.03</v>
      </c>
      <c r="K496">
        <v>120256.92</v>
      </c>
    </row>
    <row r="497" spans="2:11" x14ac:dyDescent="0.2">
      <c r="B497" t="s">
        <v>1</v>
      </c>
      <c r="C497" s="2" t="s">
        <v>213</v>
      </c>
      <c r="D497" t="s">
        <v>214</v>
      </c>
      <c r="E497" t="s">
        <v>292</v>
      </c>
      <c r="F497">
        <v>2370487.98</v>
      </c>
      <c r="G497">
        <v>1603812.58</v>
      </c>
      <c r="H497">
        <v>1123934.3999999999</v>
      </c>
      <c r="I497">
        <v>846511.14</v>
      </c>
      <c r="J497">
        <v>798091.6</v>
      </c>
      <c r="K497">
        <v>678638.63</v>
      </c>
    </row>
    <row r="498" spans="2:11" x14ac:dyDescent="0.2">
      <c r="B498" t="s">
        <v>1</v>
      </c>
      <c r="C498" s="2" t="s">
        <v>272</v>
      </c>
      <c r="D498" t="s">
        <v>273</v>
      </c>
      <c r="E498" t="s">
        <v>294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270</v>
      </c>
      <c r="D499" t="s">
        <v>271</v>
      </c>
      <c r="E499" t="s">
        <v>292</v>
      </c>
      <c r="F499">
        <v>3453738.12</v>
      </c>
      <c r="G499">
        <v>2194825.12</v>
      </c>
      <c r="H499">
        <v>2013880.09</v>
      </c>
      <c r="I499">
        <v>1874375.5</v>
      </c>
      <c r="J499">
        <v>1765942.39</v>
      </c>
      <c r="K499">
        <v>1528592.79</v>
      </c>
    </row>
    <row r="500" spans="2:11" x14ac:dyDescent="0.2">
      <c r="B500" t="s">
        <v>1</v>
      </c>
      <c r="C500" s="2" t="s">
        <v>215</v>
      </c>
      <c r="D500" t="s">
        <v>216</v>
      </c>
      <c r="E500" t="s">
        <v>292</v>
      </c>
      <c r="F500">
        <v>1062085.75</v>
      </c>
      <c r="G500">
        <v>14257.8</v>
      </c>
      <c r="H500">
        <v>764767.48</v>
      </c>
      <c r="I500">
        <v>709840.64</v>
      </c>
      <c r="J500">
        <v>655182.64</v>
      </c>
      <c r="K500">
        <v>490395.69</v>
      </c>
    </row>
    <row r="501" spans="2:11" x14ac:dyDescent="0.2">
      <c r="B501" t="s">
        <v>1</v>
      </c>
      <c r="C501" s="2" t="s">
        <v>217</v>
      </c>
      <c r="D501" t="s">
        <v>218</v>
      </c>
      <c r="E501" t="s">
        <v>292</v>
      </c>
      <c r="F501">
        <v>2044959.28</v>
      </c>
      <c r="G501">
        <v>1114009.82</v>
      </c>
      <c r="H501">
        <v>807318.8</v>
      </c>
      <c r="I501">
        <v>764902.99</v>
      </c>
      <c r="J501">
        <v>695936.31</v>
      </c>
      <c r="K501">
        <v>659281.34</v>
      </c>
    </row>
    <row r="502" spans="2:11" x14ac:dyDescent="0.2">
      <c r="B502" t="s">
        <v>1</v>
      </c>
      <c r="C502" s="2" t="s">
        <v>219</v>
      </c>
      <c r="D502" t="s">
        <v>390</v>
      </c>
      <c r="E502" t="s">
        <v>292</v>
      </c>
      <c r="F502">
        <v>3483989.71</v>
      </c>
      <c r="G502">
        <v>2764328.75</v>
      </c>
      <c r="H502">
        <v>2492611.5299999998</v>
      </c>
      <c r="I502">
        <v>2342593.2999999998</v>
      </c>
      <c r="J502">
        <v>1932237.04</v>
      </c>
      <c r="K502">
        <v>1670499.23</v>
      </c>
    </row>
    <row r="503" spans="2:11" x14ac:dyDescent="0.2">
      <c r="B503" t="s">
        <v>1</v>
      </c>
      <c r="C503" s="2" t="s">
        <v>220</v>
      </c>
      <c r="D503" t="s">
        <v>221</v>
      </c>
      <c r="E503" t="s">
        <v>292</v>
      </c>
      <c r="F503">
        <v>280014.21000000002</v>
      </c>
      <c r="G503">
        <v>179909.18</v>
      </c>
      <c r="H503">
        <v>0</v>
      </c>
      <c r="I503">
        <v>0</v>
      </c>
      <c r="J503" t="s">
        <v>125</v>
      </c>
      <c r="K503" t="s">
        <v>125</v>
      </c>
    </row>
    <row r="504" spans="2:11" x14ac:dyDescent="0.2">
      <c r="B504" t="s">
        <v>1</v>
      </c>
      <c r="C504" s="2" t="s">
        <v>222</v>
      </c>
      <c r="D504" t="s">
        <v>349</v>
      </c>
      <c r="E504" t="s">
        <v>292</v>
      </c>
      <c r="F504">
        <v>789346.84</v>
      </c>
      <c r="G504">
        <v>532147.77</v>
      </c>
      <c r="H504">
        <v>508664.13</v>
      </c>
      <c r="I504">
        <v>460480.18</v>
      </c>
      <c r="J504">
        <v>369511.14</v>
      </c>
      <c r="K504">
        <v>354053.46</v>
      </c>
    </row>
    <row r="505" spans="2:11" x14ac:dyDescent="0.2">
      <c r="B505" t="s">
        <v>1</v>
      </c>
      <c r="C505" s="2" t="s">
        <v>223</v>
      </c>
      <c r="D505" t="s">
        <v>350</v>
      </c>
      <c r="E505" t="s">
        <v>292</v>
      </c>
      <c r="F505">
        <v>2042871.74</v>
      </c>
      <c r="G505">
        <v>1292489.56</v>
      </c>
      <c r="H505">
        <v>1228008.3799999999</v>
      </c>
      <c r="I505">
        <v>1266041.97</v>
      </c>
      <c r="J505">
        <v>1048049.24</v>
      </c>
      <c r="K505">
        <v>847503.73</v>
      </c>
    </row>
    <row r="506" spans="2:11" x14ac:dyDescent="0.2">
      <c r="B506" t="s">
        <v>1</v>
      </c>
      <c r="C506" s="2" t="s">
        <v>224</v>
      </c>
      <c r="D506" t="s">
        <v>351</v>
      </c>
      <c r="E506" t="s">
        <v>294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225</v>
      </c>
      <c r="D507" t="s">
        <v>226</v>
      </c>
      <c r="E507" t="s">
        <v>292</v>
      </c>
      <c r="F507">
        <v>812463.11</v>
      </c>
      <c r="G507">
        <v>653767.53</v>
      </c>
      <c r="H507">
        <v>867494.92</v>
      </c>
      <c r="I507">
        <v>910771.17</v>
      </c>
      <c r="J507">
        <v>748991.94</v>
      </c>
      <c r="K507">
        <v>557764.5</v>
      </c>
    </row>
    <row r="508" spans="2:11" x14ac:dyDescent="0.2">
      <c r="B508" t="s">
        <v>1</v>
      </c>
      <c r="C508" s="2" t="s">
        <v>274</v>
      </c>
      <c r="D508" t="s">
        <v>275</v>
      </c>
      <c r="E508" t="s">
        <v>294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227</v>
      </c>
      <c r="D509" t="s">
        <v>228</v>
      </c>
      <c r="E509" t="s">
        <v>292</v>
      </c>
      <c r="F509">
        <v>1965196.57</v>
      </c>
      <c r="G509">
        <v>1727993.75</v>
      </c>
      <c r="H509">
        <v>2239586.39</v>
      </c>
      <c r="I509">
        <v>1770359.63</v>
      </c>
      <c r="J509">
        <v>1405802.6</v>
      </c>
      <c r="K509">
        <v>1242489.56</v>
      </c>
    </row>
    <row r="510" spans="2:11" x14ac:dyDescent="0.2">
      <c r="B510" t="s">
        <v>1</v>
      </c>
      <c r="C510" s="2" t="s">
        <v>229</v>
      </c>
      <c r="D510" t="s">
        <v>230</v>
      </c>
      <c r="E510" t="s">
        <v>292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231</v>
      </c>
      <c r="D511" t="s">
        <v>400</v>
      </c>
      <c r="E511" t="s">
        <v>292</v>
      </c>
      <c r="F511">
        <v>450101.76000000001</v>
      </c>
      <c r="G511">
        <v>342579.09</v>
      </c>
      <c r="H511">
        <v>340587.31</v>
      </c>
      <c r="I511">
        <v>408439.7</v>
      </c>
      <c r="J511">
        <v>416326.43</v>
      </c>
      <c r="K511">
        <v>379197.95</v>
      </c>
    </row>
    <row r="512" spans="2:11" x14ac:dyDescent="0.2">
      <c r="B512" t="s">
        <v>1</v>
      </c>
      <c r="C512" s="2" t="s">
        <v>232</v>
      </c>
      <c r="D512" t="s">
        <v>401</v>
      </c>
      <c r="E512" t="s">
        <v>292</v>
      </c>
      <c r="F512">
        <v>755690.32</v>
      </c>
      <c r="G512">
        <v>609154.35</v>
      </c>
      <c r="H512">
        <v>596799.03</v>
      </c>
      <c r="I512">
        <v>609367.41</v>
      </c>
      <c r="J512">
        <v>694640.22</v>
      </c>
      <c r="K512">
        <v>611797.39</v>
      </c>
    </row>
    <row r="513" spans="2:11" x14ac:dyDescent="0.2">
      <c r="B513" t="s">
        <v>1</v>
      </c>
      <c r="C513" s="2" t="s">
        <v>265</v>
      </c>
      <c r="D513" t="s">
        <v>266</v>
      </c>
      <c r="E513" t="s">
        <v>292</v>
      </c>
      <c r="F513">
        <v>4736130.88</v>
      </c>
      <c r="G513">
        <v>3116867.21</v>
      </c>
      <c r="H513">
        <v>2262792.69</v>
      </c>
      <c r="I513">
        <v>1940677.5</v>
      </c>
      <c r="J513">
        <v>1751333.41</v>
      </c>
      <c r="K513">
        <v>1625745.79</v>
      </c>
    </row>
    <row r="514" spans="2:11" x14ac:dyDescent="0.2">
      <c r="B514" t="s">
        <v>295</v>
      </c>
      <c r="C514" s="2" t="s">
        <v>276</v>
      </c>
      <c r="D514" t="s">
        <v>277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233</v>
      </c>
      <c r="D515" t="s">
        <v>234</v>
      </c>
      <c r="E515" t="s">
        <v>292</v>
      </c>
      <c r="F515">
        <v>6938189.4500000002</v>
      </c>
      <c r="G515">
        <v>5769940.96</v>
      </c>
      <c r="H515">
        <v>5013553.6500000004</v>
      </c>
      <c r="I515">
        <v>4004716.58</v>
      </c>
      <c r="J515">
        <v>2231828.08</v>
      </c>
      <c r="K515">
        <v>1020472.51</v>
      </c>
    </row>
    <row r="516" spans="2:11" x14ac:dyDescent="0.2">
      <c r="B516" t="s">
        <v>2</v>
      </c>
      <c r="C516" s="2" t="s">
        <v>278</v>
      </c>
      <c r="D516" t="s">
        <v>279</v>
      </c>
      <c r="E516" t="s">
        <v>294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375</v>
      </c>
      <c r="E517" t="s">
        <v>292</v>
      </c>
      <c r="F517">
        <v>2851075.67</v>
      </c>
      <c r="G517">
        <v>2491269.7799999998</v>
      </c>
      <c r="H517">
        <v>2703795.54</v>
      </c>
      <c r="I517">
        <v>2797217.93</v>
      </c>
      <c r="J517">
        <v>2853163.01</v>
      </c>
      <c r="K517">
        <v>2138594.7000000002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293</v>
      </c>
      <c r="F518">
        <v>2358403.4500000002</v>
      </c>
      <c r="G518">
        <v>2496104.34</v>
      </c>
      <c r="H518">
        <v>2559509.9900000002</v>
      </c>
      <c r="I518">
        <v>2364853.12</v>
      </c>
      <c r="J518">
        <v>2273116.75</v>
      </c>
      <c r="K518">
        <v>1934209.28</v>
      </c>
    </row>
    <row r="519" spans="2:11" x14ac:dyDescent="0.2">
      <c r="B519" t="s">
        <v>2</v>
      </c>
      <c r="C519" s="2" t="s">
        <v>235</v>
      </c>
      <c r="D519" t="s">
        <v>236</v>
      </c>
      <c r="E519" t="s">
        <v>292</v>
      </c>
      <c r="F519">
        <v>1127820.05</v>
      </c>
      <c r="G519">
        <v>853005.87</v>
      </c>
      <c r="H519">
        <v>794900.4</v>
      </c>
      <c r="I519">
        <v>782663.94</v>
      </c>
      <c r="J519">
        <v>745847.68</v>
      </c>
      <c r="K519">
        <v>667867.96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293</v>
      </c>
      <c r="F520">
        <v>1666959.29</v>
      </c>
      <c r="G520">
        <v>1463275.93</v>
      </c>
      <c r="H520">
        <v>1835879.53</v>
      </c>
      <c r="I520">
        <v>1899241</v>
      </c>
      <c r="J520">
        <v>1677600</v>
      </c>
      <c r="K520">
        <v>1336981.8700000001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293</v>
      </c>
      <c r="F521">
        <v>8322841.2699999996</v>
      </c>
      <c r="G521">
        <v>6704731.3399999999</v>
      </c>
      <c r="H521">
        <v>9908757.4100000001</v>
      </c>
      <c r="I521">
        <v>0</v>
      </c>
      <c r="J521">
        <v>0</v>
      </c>
      <c r="K521" t="s">
        <v>125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293</v>
      </c>
      <c r="F522">
        <v>6968197.54</v>
      </c>
      <c r="G522">
        <v>5411628.0599999996</v>
      </c>
      <c r="H522">
        <v>4083171.63</v>
      </c>
      <c r="I522">
        <v>3772277.63</v>
      </c>
      <c r="J522">
        <v>3314957.66</v>
      </c>
      <c r="K522">
        <v>2362425.33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293</v>
      </c>
      <c r="F523">
        <v>3585832.98</v>
      </c>
      <c r="G523">
        <v>2510966.36</v>
      </c>
      <c r="H523">
        <v>2443340.4300000002</v>
      </c>
      <c r="I523">
        <v>2059058.11</v>
      </c>
      <c r="J523">
        <v>1917487.95</v>
      </c>
      <c r="K523">
        <v>1529919.14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293</v>
      </c>
      <c r="F524">
        <v>4226895.8099999996</v>
      </c>
      <c r="G524">
        <v>3193121.54</v>
      </c>
      <c r="H524">
        <v>2684842.32</v>
      </c>
      <c r="I524">
        <v>2621857.66</v>
      </c>
      <c r="J524">
        <v>1845913.37</v>
      </c>
      <c r="K524">
        <v>1419577.1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293</v>
      </c>
      <c r="F525">
        <v>5162268.22</v>
      </c>
      <c r="G525">
        <v>5436536.1299999999</v>
      </c>
      <c r="H525">
        <v>4921162.37</v>
      </c>
      <c r="I525">
        <v>4530744.01</v>
      </c>
      <c r="J525">
        <v>4960859.09</v>
      </c>
      <c r="K525">
        <v>2761365.03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293</v>
      </c>
      <c r="F526">
        <v>1512593.1</v>
      </c>
      <c r="G526">
        <v>1178577.94</v>
      </c>
      <c r="H526">
        <v>1057023.33</v>
      </c>
      <c r="I526">
        <v>1014648.61</v>
      </c>
      <c r="J526">
        <v>923328.75</v>
      </c>
      <c r="K526">
        <v>909876.71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292</v>
      </c>
      <c r="F527">
        <v>1128428.58</v>
      </c>
      <c r="G527">
        <v>777347.25</v>
      </c>
      <c r="H527">
        <v>545100.05000000005</v>
      </c>
      <c r="I527">
        <v>545190.54</v>
      </c>
      <c r="J527">
        <v>494699.79</v>
      </c>
      <c r="K527">
        <v>248659.75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293</v>
      </c>
      <c r="F528">
        <v>4001393.24</v>
      </c>
      <c r="G528">
        <v>2833585.52</v>
      </c>
      <c r="H528">
        <v>2565026.87</v>
      </c>
      <c r="I528">
        <v>2157714.4</v>
      </c>
      <c r="J528">
        <v>1881626.08</v>
      </c>
      <c r="K528">
        <v>1456598.37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293</v>
      </c>
      <c r="F529">
        <v>3664323.83</v>
      </c>
      <c r="G529">
        <v>2806464.49</v>
      </c>
      <c r="H529">
        <v>2525871.77</v>
      </c>
      <c r="I529">
        <v>2291659.7799999998</v>
      </c>
      <c r="J529">
        <v>2025885.9</v>
      </c>
      <c r="K529">
        <v>1901006.89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293</v>
      </c>
      <c r="F530">
        <v>1824881.29</v>
      </c>
      <c r="G530">
        <v>1220843.82</v>
      </c>
      <c r="H530">
        <v>1085404.51</v>
      </c>
      <c r="I530">
        <v>878201.5</v>
      </c>
      <c r="J530">
        <v>673471.48</v>
      </c>
      <c r="K530">
        <v>529890.79</v>
      </c>
    </row>
    <row r="531" spans="2:11" x14ac:dyDescent="0.2">
      <c r="B531" t="s">
        <v>2</v>
      </c>
      <c r="C531" s="2" t="s">
        <v>237</v>
      </c>
      <c r="D531" t="s">
        <v>238</v>
      </c>
      <c r="E531" t="s">
        <v>292</v>
      </c>
      <c r="F531">
        <v>5742566.6399999997</v>
      </c>
      <c r="G531">
        <v>5191130.53</v>
      </c>
      <c r="H531">
        <v>7836726.5700000003</v>
      </c>
      <c r="I531">
        <v>9514849.0500000007</v>
      </c>
      <c r="J531">
        <v>7304324.54</v>
      </c>
      <c r="K531">
        <v>6435781.3700000001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293</v>
      </c>
      <c r="F532">
        <v>1426871.83</v>
      </c>
      <c r="G532">
        <v>1576991.83</v>
      </c>
      <c r="H532">
        <v>1296102.73</v>
      </c>
      <c r="I532">
        <v>877452.51</v>
      </c>
      <c r="J532">
        <v>872603.84</v>
      </c>
      <c r="K532">
        <v>695622.55</v>
      </c>
    </row>
    <row r="533" spans="2:11" x14ac:dyDescent="0.2">
      <c r="B533" t="s">
        <v>2</v>
      </c>
      <c r="C533" s="2" t="s">
        <v>239</v>
      </c>
      <c r="D533" t="s">
        <v>240</v>
      </c>
      <c r="E533" t="s">
        <v>292</v>
      </c>
      <c r="F533">
        <v>1423917.51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293</v>
      </c>
      <c r="F534">
        <v>1844865.72</v>
      </c>
      <c r="G534">
        <v>2279621.3199999998</v>
      </c>
      <c r="H534">
        <v>1797340.24</v>
      </c>
      <c r="I534">
        <v>1386385.24</v>
      </c>
      <c r="J534">
        <v>1222394.78</v>
      </c>
      <c r="K534">
        <v>1002892.81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293</v>
      </c>
      <c r="F535">
        <v>9310351</v>
      </c>
      <c r="G535">
        <v>6332820.5199999996</v>
      </c>
      <c r="H535">
        <v>7006072.25</v>
      </c>
      <c r="I535">
        <v>6252573.1500000004</v>
      </c>
      <c r="J535">
        <v>4869699</v>
      </c>
      <c r="K535">
        <v>4242569.5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293</v>
      </c>
      <c r="F536">
        <v>1878310.33</v>
      </c>
      <c r="G536">
        <v>1166648.81</v>
      </c>
      <c r="H536">
        <v>1145524.49</v>
      </c>
      <c r="I536">
        <v>1342092.17</v>
      </c>
      <c r="J536">
        <v>1394143.22</v>
      </c>
      <c r="K536">
        <v>1287467.74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293</v>
      </c>
      <c r="F537">
        <v>4488921.5599999996</v>
      </c>
      <c r="G537">
        <v>3247891.43</v>
      </c>
      <c r="H537">
        <v>3451160.31</v>
      </c>
      <c r="I537">
        <v>2614843.2200000002</v>
      </c>
      <c r="J537">
        <v>2772119.91</v>
      </c>
      <c r="K537">
        <v>2377213.09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293</v>
      </c>
      <c r="F538">
        <v>4097017.52</v>
      </c>
      <c r="G538">
        <v>3492440.8</v>
      </c>
      <c r="H538">
        <v>2927544.73</v>
      </c>
      <c r="I538">
        <v>4221138.8499999996</v>
      </c>
      <c r="J538">
        <v>2793087.72</v>
      </c>
      <c r="K538">
        <v>2951257.51</v>
      </c>
    </row>
    <row r="539" spans="2:11" x14ac:dyDescent="0.2">
      <c r="B539" t="s">
        <v>2</v>
      </c>
      <c r="C539" s="2" t="s">
        <v>75</v>
      </c>
      <c r="D539" t="s">
        <v>479</v>
      </c>
      <c r="E539" t="s">
        <v>293</v>
      </c>
      <c r="F539">
        <v>7436732.9400000004</v>
      </c>
      <c r="G539">
        <v>7618735.7300000004</v>
      </c>
      <c r="H539">
        <v>6995710.9400000004</v>
      </c>
      <c r="I539">
        <v>5780602.3200000003</v>
      </c>
      <c r="J539">
        <v>5631739.1299999999</v>
      </c>
      <c r="K539">
        <v>7391063.9400000004</v>
      </c>
    </row>
    <row r="540" spans="2:11" x14ac:dyDescent="0.2">
      <c r="B540" t="s">
        <v>2</v>
      </c>
      <c r="C540" s="2" t="s">
        <v>76</v>
      </c>
      <c r="D540" t="s">
        <v>376</v>
      </c>
      <c r="E540" t="s">
        <v>293</v>
      </c>
      <c r="F540">
        <v>1710955.99</v>
      </c>
      <c r="G540">
        <v>1323196.04</v>
      </c>
      <c r="H540">
        <v>1586104.18</v>
      </c>
      <c r="I540">
        <v>1320051.8899999999</v>
      </c>
      <c r="J540">
        <v>1324736.71</v>
      </c>
      <c r="K540">
        <v>1158213.26</v>
      </c>
    </row>
    <row r="541" spans="2:11" x14ac:dyDescent="0.2">
      <c r="B541" t="s">
        <v>2</v>
      </c>
      <c r="C541" s="2" t="s">
        <v>77</v>
      </c>
      <c r="D541" t="s">
        <v>377</v>
      </c>
      <c r="E541" t="s">
        <v>293</v>
      </c>
      <c r="F541">
        <v>1149835.68</v>
      </c>
      <c r="G541">
        <v>1696186.75</v>
      </c>
      <c r="H541">
        <v>1893750.05</v>
      </c>
      <c r="I541">
        <v>1828364.65</v>
      </c>
      <c r="J541">
        <v>1773537.22</v>
      </c>
      <c r="K541">
        <v>1659176.98</v>
      </c>
    </row>
    <row r="542" spans="2:11" x14ac:dyDescent="0.2">
      <c r="B542" t="s">
        <v>2</v>
      </c>
      <c r="C542" s="2" t="s">
        <v>241</v>
      </c>
      <c r="D542" t="s">
        <v>242</v>
      </c>
      <c r="E542" t="s">
        <v>292</v>
      </c>
      <c r="F542">
        <v>741239.5</v>
      </c>
      <c r="G542">
        <v>1079382.6299999999</v>
      </c>
      <c r="H542">
        <v>1872761.41</v>
      </c>
      <c r="I542">
        <v>1882111.89</v>
      </c>
      <c r="J542">
        <v>1887199.5</v>
      </c>
      <c r="K542">
        <v>1621268.06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293</v>
      </c>
      <c r="F543">
        <v>8953526.8800000008</v>
      </c>
      <c r="G543">
        <v>5486506.0300000003</v>
      </c>
      <c r="H543">
        <v>4737209.43</v>
      </c>
      <c r="I543">
        <v>5249715.01</v>
      </c>
      <c r="J543">
        <v>5360677.33</v>
      </c>
      <c r="K543">
        <v>4787191.75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293</v>
      </c>
      <c r="F544">
        <v>72979.64</v>
      </c>
      <c r="G544">
        <v>78515.37</v>
      </c>
      <c r="H544">
        <v>57077.74</v>
      </c>
      <c r="I544">
        <v>54369.14</v>
      </c>
      <c r="J544">
        <v>28187.31</v>
      </c>
      <c r="K544">
        <v>19495.8</v>
      </c>
    </row>
    <row r="545" spans="2:11" x14ac:dyDescent="0.2">
      <c r="B545" t="s">
        <v>2</v>
      </c>
      <c r="C545" s="2" t="s">
        <v>243</v>
      </c>
      <c r="D545" t="s">
        <v>244</v>
      </c>
      <c r="E545" t="s">
        <v>294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267</v>
      </c>
      <c r="D546" t="s">
        <v>268</v>
      </c>
      <c r="E546" t="s">
        <v>294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280</v>
      </c>
      <c r="D547" t="s">
        <v>281</v>
      </c>
      <c r="E547" t="s">
        <v>294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245</v>
      </c>
      <c r="D548" t="s">
        <v>246</v>
      </c>
      <c r="E548" t="s">
        <v>294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247</v>
      </c>
      <c r="D549" t="s">
        <v>248</v>
      </c>
      <c r="E549" t="s">
        <v>294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249</v>
      </c>
      <c r="D550" t="s">
        <v>250</v>
      </c>
      <c r="E550" t="s">
        <v>292</v>
      </c>
      <c r="F550">
        <v>719059.26</v>
      </c>
      <c r="G550">
        <v>498887.75</v>
      </c>
      <c r="H550">
        <v>523651.52</v>
      </c>
      <c r="I550">
        <v>504766.65</v>
      </c>
      <c r="J550">
        <v>434388.38</v>
      </c>
      <c r="K550">
        <v>434206.56</v>
      </c>
    </row>
    <row r="551" spans="2:11" x14ac:dyDescent="0.2">
      <c r="B551" t="s">
        <v>2</v>
      </c>
      <c r="C551" s="2" t="s">
        <v>282</v>
      </c>
      <c r="D551" t="s">
        <v>283</v>
      </c>
      <c r="E551" t="s">
        <v>294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284</v>
      </c>
      <c r="D552" t="s">
        <v>285</v>
      </c>
      <c r="E552" t="s">
        <v>294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251</v>
      </c>
      <c r="D553" t="s">
        <v>252</v>
      </c>
      <c r="E553" t="s">
        <v>292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253</v>
      </c>
      <c r="D554" t="s">
        <v>254</v>
      </c>
      <c r="E554" t="s">
        <v>294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286</v>
      </c>
      <c r="D555" t="s">
        <v>287</v>
      </c>
      <c r="E555" t="s">
        <v>294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288</v>
      </c>
      <c r="D556" t="s">
        <v>289</v>
      </c>
      <c r="E556" t="s">
        <v>294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406</v>
      </c>
      <c r="E557" t="s">
        <v>292</v>
      </c>
      <c r="F557">
        <v>1156597.8899999999</v>
      </c>
      <c r="G557">
        <v>396855.19</v>
      </c>
      <c r="H557">
        <v>750004.29</v>
      </c>
      <c r="I557">
        <v>691094.83</v>
      </c>
      <c r="J557" t="s">
        <v>125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293</v>
      </c>
      <c r="F558">
        <v>2163383.0499999998</v>
      </c>
      <c r="G558">
        <v>947035.4</v>
      </c>
      <c r="H558">
        <v>2514751.8199999998</v>
      </c>
      <c r="I558">
        <v>2823920.18</v>
      </c>
      <c r="J558">
        <v>3290869.61</v>
      </c>
      <c r="K558">
        <v>3003120.32</v>
      </c>
    </row>
    <row r="559" spans="2:11" x14ac:dyDescent="0.2">
      <c r="B559" t="s">
        <v>2</v>
      </c>
      <c r="C559" s="2" t="s">
        <v>86</v>
      </c>
      <c r="D559" t="s">
        <v>402</v>
      </c>
      <c r="E559" t="s">
        <v>292</v>
      </c>
      <c r="F559">
        <v>326591.32</v>
      </c>
      <c r="G559">
        <v>111852.61</v>
      </c>
      <c r="H559">
        <v>336042.06</v>
      </c>
      <c r="I559">
        <v>309476.71000000002</v>
      </c>
      <c r="J559">
        <v>320878.99</v>
      </c>
      <c r="K559">
        <v>319260.46999999997</v>
      </c>
    </row>
    <row r="560" spans="2:11" x14ac:dyDescent="0.2">
      <c r="B560" t="s">
        <v>2</v>
      </c>
      <c r="C560" s="2" t="s">
        <v>290</v>
      </c>
      <c r="D560" t="s">
        <v>434</v>
      </c>
      <c r="E560" t="s">
        <v>292</v>
      </c>
      <c r="F560" t="s">
        <v>125</v>
      </c>
      <c r="G560" t="s">
        <v>125</v>
      </c>
      <c r="H560" t="s">
        <v>125</v>
      </c>
      <c r="I560">
        <v>81267.66</v>
      </c>
      <c r="J560">
        <v>73898.67</v>
      </c>
      <c r="K560">
        <v>63536.7</v>
      </c>
    </row>
    <row r="561" spans="2:11" x14ac:dyDescent="0.2">
      <c r="B561" t="s">
        <v>2</v>
      </c>
      <c r="C561" s="2" t="s">
        <v>87</v>
      </c>
      <c r="D561" t="s">
        <v>404</v>
      </c>
      <c r="E561" t="s">
        <v>293</v>
      </c>
      <c r="F561">
        <v>9252.27</v>
      </c>
      <c r="G561">
        <v>360116.44</v>
      </c>
      <c r="H561">
        <v>434786.5</v>
      </c>
      <c r="I561">
        <v>590639.6</v>
      </c>
      <c r="J561">
        <v>672367.74</v>
      </c>
      <c r="K561">
        <v>474011.77</v>
      </c>
    </row>
    <row r="562" spans="2:11" x14ac:dyDescent="0.2">
      <c r="B562" t="s">
        <v>3</v>
      </c>
      <c r="C562" s="2" t="s">
        <v>88</v>
      </c>
      <c r="D562" t="s">
        <v>89</v>
      </c>
      <c r="E562" t="s">
        <v>293</v>
      </c>
      <c r="F562">
        <v>620170.64</v>
      </c>
      <c r="G562">
        <v>680394.76</v>
      </c>
      <c r="H562">
        <v>616475.67000000004</v>
      </c>
      <c r="I562">
        <v>642720.41</v>
      </c>
      <c r="J562">
        <v>790972.95</v>
      </c>
      <c r="K562">
        <v>530338.37</v>
      </c>
    </row>
    <row r="563" spans="2:11" x14ac:dyDescent="0.2">
      <c r="B563" t="s">
        <v>3</v>
      </c>
      <c r="C563" s="2" t="s">
        <v>90</v>
      </c>
      <c r="D563" t="s">
        <v>91</v>
      </c>
      <c r="E563" t="s">
        <v>293</v>
      </c>
      <c r="F563">
        <v>2020865.13</v>
      </c>
      <c r="G563">
        <v>1440585.27</v>
      </c>
      <c r="H563">
        <v>1024349.9</v>
      </c>
      <c r="I563">
        <v>1142253.03</v>
      </c>
      <c r="J563">
        <v>911744.55</v>
      </c>
      <c r="K563">
        <v>963956.61</v>
      </c>
    </row>
    <row r="564" spans="2:11" x14ac:dyDescent="0.2">
      <c r="B564" t="s">
        <v>3</v>
      </c>
      <c r="C564" s="2" t="s">
        <v>92</v>
      </c>
      <c r="D564" t="s">
        <v>93</v>
      </c>
      <c r="E564" t="s">
        <v>293</v>
      </c>
      <c r="F564">
        <v>2849239.44</v>
      </c>
      <c r="G564">
        <v>2854274.75</v>
      </c>
      <c r="H564">
        <v>2201894.19</v>
      </c>
      <c r="I564">
        <v>1964855.9</v>
      </c>
      <c r="J564">
        <v>2042148.77</v>
      </c>
      <c r="K564">
        <v>2122992.52</v>
      </c>
    </row>
    <row r="565" spans="2:11" x14ac:dyDescent="0.2">
      <c r="B565" t="s">
        <v>3</v>
      </c>
      <c r="C565" s="2" t="s">
        <v>94</v>
      </c>
      <c r="D565" t="s">
        <v>95</v>
      </c>
      <c r="E565" t="s">
        <v>293</v>
      </c>
      <c r="F565">
        <v>628686.73</v>
      </c>
      <c r="G565">
        <v>402549.87</v>
      </c>
      <c r="H565">
        <v>624953.67000000004</v>
      </c>
      <c r="I565">
        <v>656182.26</v>
      </c>
      <c r="J565">
        <v>564643.06000000006</v>
      </c>
      <c r="K565">
        <v>465335.81</v>
      </c>
    </row>
    <row r="566" spans="2:11" x14ac:dyDescent="0.2">
      <c r="B566" t="s">
        <v>3</v>
      </c>
      <c r="C566" s="2" t="s">
        <v>255</v>
      </c>
      <c r="D566" t="s">
        <v>391</v>
      </c>
      <c r="E566" t="s">
        <v>292</v>
      </c>
      <c r="F566">
        <v>453195.18</v>
      </c>
      <c r="G566">
        <v>591658.93000000005</v>
      </c>
      <c r="H566">
        <v>720035.03</v>
      </c>
      <c r="I566">
        <v>607622.74</v>
      </c>
      <c r="J566" t="s">
        <v>125</v>
      </c>
      <c r="K566" t="s">
        <v>125</v>
      </c>
    </row>
    <row r="567" spans="2:11" x14ac:dyDescent="0.2">
      <c r="B567" t="s">
        <v>3</v>
      </c>
      <c r="C567" s="2" t="s">
        <v>96</v>
      </c>
      <c r="D567" t="s">
        <v>97</v>
      </c>
      <c r="E567" t="s">
        <v>293</v>
      </c>
      <c r="F567">
        <v>2696605.01</v>
      </c>
      <c r="G567">
        <v>1539407.98</v>
      </c>
      <c r="H567">
        <v>3348083.39</v>
      </c>
      <c r="I567">
        <v>3277620.48</v>
      </c>
      <c r="J567">
        <v>3387470.57</v>
      </c>
      <c r="K567">
        <v>3414856.06</v>
      </c>
    </row>
    <row r="568" spans="2:11" x14ac:dyDescent="0.2">
      <c r="B568" t="s">
        <v>3</v>
      </c>
      <c r="C568" s="2" t="s">
        <v>98</v>
      </c>
      <c r="D568" t="s">
        <v>99</v>
      </c>
      <c r="E568" t="s">
        <v>293</v>
      </c>
      <c r="F568">
        <v>9312327.5899999999</v>
      </c>
      <c r="G568">
        <v>7025872.3399999999</v>
      </c>
      <c r="H568">
        <v>5603776.21</v>
      </c>
      <c r="I568">
        <v>5961214.3700000001</v>
      </c>
      <c r="J568">
        <v>5623335.3200000003</v>
      </c>
      <c r="K568">
        <v>5101017.3899999997</v>
      </c>
    </row>
    <row r="569" spans="2:11" x14ac:dyDescent="0.2">
      <c r="B569" t="s">
        <v>3</v>
      </c>
      <c r="C569" s="2" t="s">
        <v>100</v>
      </c>
      <c r="D569" t="s">
        <v>392</v>
      </c>
      <c r="E569" t="s">
        <v>292</v>
      </c>
      <c r="F569">
        <v>2878731.57</v>
      </c>
      <c r="G569">
        <v>2373181.13</v>
      </c>
      <c r="H569">
        <v>1481476.91</v>
      </c>
      <c r="I569" t="s">
        <v>125</v>
      </c>
      <c r="J569" t="s">
        <v>125</v>
      </c>
      <c r="K569" t="s">
        <v>125</v>
      </c>
    </row>
    <row r="570" spans="2:11" x14ac:dyDescent="0.2">
      <c r="B570" t="s">
        <v>3</v>
      </c>
      <c r="C570" s="2" t="s">
        <v>256</v>
      </c>
      <c r="D570" t="s">
        <v>378</v>
      </c>
      <c r="E570" t="s">
        <v>292</v>
      </c>
      <c r="F570">
        <v>1124032.5</v>
      </c>
      <c r="G570">
        <v>788582.55</v>
      </c>
      <c r="H570">
        <v>788825.09</v>
      </c>
      <c r="I570">
        <v>659410.98</v>
      </c>
      <c r="J570">
        <v>579495.01</v>
      </c>
      <c r="K570">
        <v>501560.61</v>
      </c>
    </row>
    <row r="571" spans="2:11" x14ac:dyDescent="0.2">
      <c r="B571" t="s">
        <v>3</v>
      </c>
      <c r="C571" s="2" t="s">
        <v>102</v>
      </c>
      <c r="D571" t="s">
        <v>103</v>
      </c>
      <c r="E571" t="s">
        <v>293</v>
      </c>
      <c r="F571">
        <v>2890837.22</v>
      </c>
      <c r="G571">
        <v>2163609.41</v>
      </c>
      <c r="H571">
        <v>2247516.14</v>
      </c>
      <c r="I571">
        <v>2476497.9</v>
      </c>
      <c r="J571">
        <v>2177501.84</v>
      </c>
      <c r="K571">
        <v>3086736.23</v>
      </c>
    </row>
    <row r="572" spans="2:11" x14ac:dyDescent="0.2">
      <c r="B572" t="s">
        <v>3</v>
      </c>
      <c r="C572" s="2" t="s">
        <v>104</v>
      </c>
      <c r="D572" t="s">
        <v>393</v>
      </c>
      <c r="E572" t="s">
        <v>293</v>
      </c>
      <c r="F572">
        <v>1946115.42</v>
      </c>
      <c r="G572">
        <v>1822559.68</v>
      </c>
      <c r="H572">
        <v>1486288.46</v>
      </c>
      <c r="I572">
        <v>1299241.49</v>
      </c>
      <c r="J572">
        <v>1081008.2</v>
      </c>
      <c r="K572">
        <v>816676</v>
      </c>
    </row>
    <row r="573" spans="2:11" x14ac:dyDescent="0.2">
      <c r="B573" t="s">
        <v>3</v>
      </c>
      <c r="C573" s="2" t="s">
        <v>105</v>
      </c>
      <c r="D573" t="s">
        <v>441</v>
      </c>
      <c r="E573" t="s">
        <v>292</v>
      </c>
      <c r="F573">
        <v>540020</v>
      </c>
      <c r="G573">
        <v>452818.95</v>
      </c>
      <c r="H573">
        <v>438460.21</v>
      </c>
      <c r="I573">
        <v>451629.7</v>
      </c>
      <c r="J573">
        <v>953826.96</v>
      </c>
      <c r="K573">
        <v>863442.58</v>
      </c>
    </row>
    <row r="574" spans="2:11" x14ac:dyDescent="0.2">
      <c r="B574" t="s">
        <v>3</v>
      </c>
      <c r="C574" s="2" t="s">
        <v>257</v>
      </c>
      <c r="D574" t="s">
        <v>394</v>
      </c>
      <c r="E574" t="s">
        <v>293</v>
      </c>
      <c r="F574">
        <v>4153978.63</v>
      </c>
      <c r="G574">
        <v>2526814.38</v>
      </c>
      <c r="H574">
        <v>1750282.8</v>
      </c>
      <c r="I574">
        <v>1787368.96</v>
      </c>
      <c r="J574">
        <v>1724550.21</v>
      </c>
      <c r="K574">
        <v>1422686.7</v>
      </c>
    </row>
    <row r="575" spans="2:11" x14ac:dyDescent="0.2">
      <c r="B575" t="s">
        <v>3</v>
      </c>
      <c r="C575" s="2" t="s">
        <v>106</v>
      </c>
      <c r="D575" t="s">
        <v>107</v>
      </c>
      <c r="E575" t="s">
        <v>293</v>
      </c>
      <c r="F575">
        <v>1224626.1200000001</v>
      </c>
      <c r="G575">
        <v>965710.73</v>
      </c>
      <c r="H575">
        <v>734504.84</v>
      </c>
      <c r="I575">
        <v>807066.16</v>
      </c>
      <c r="J575">
        <v>734087.28</v>
      </c>
      <c r="K575">
        <v>687017.43</v>
      </c>
    </row>
    <row r="576" spans="2:11" x14ac:dyDescent="0.2">
      <c r="B576" t="s">
        <v>3</v>
      </c>
      <c r="C576" s="2" t="s">
        <v>258</v>
      </c>
      <c r="D576" t="s">
        <v>379</v>
      </c>
      <c r="E576" t="s">
        <v>292</v>
      </c>
      <c r="F576">
        <v>1942953.5</v>
      </c>
      <c r="G576">
        <v>1172921.1000000001</v>
      </c>
      <c r="H576">
        <v>0</v>
      </c>
      <c r="I576" t="s">
        <v>125</v>
      </c>
      <c r="J576" t="s">
        <v>125</v>
      </c>
      <c r="K576" t="s">
        <v>125</v>
      </c>
    </row>
    <row r="577" spans="2:11" x14ac:dyDescent="0.2">
      <c r="B577" t="s">
        <v>3</v>
      </c>
      <c r="C577" s="2" t="s">
        <v>259</v>
      </c>
      <c r="D577" t="s">
        <v>395</v>
      </c>
      <c r="E577" t="s">
        <v>292</v>
      </c>
      <c r="F577">
        <v>890996.59</v>
      </c>
      <c r="G577">
        <v>1120250.43</v>
      </c>
      <c r="H577">
        <v>1218370.71</v>
      </c>
      <c r="I577">
        <v>1669580.41</v>
      </c>
      <c r="J577">
        <v>793792.04</v>
      </c>
      <c r="K577">
        <v>731493.51</v>
      </c>
    </row>
    <row r="578" spans="2:11" x14ac:dyDescent="0.2">
      <c r="B578" t="s">
        <v>3</v>
      </c>
      <c r="C578" s="2" t="s">
        <v>108</v>
      </c>
      <c r="D578" t="s">
        <v>442</v>
      </c>
      <c r="E578" t="s">
        <v>293</v>
      </c>
      <c r="F578">
        <v>5306015.37</v>
      </c>
      <c r="G578">
        <v>6331873.5599999996</v>
      </c>
      <c r="H578">
        <v>6328269.4699999997</v>
      </c>
      <c r="I578">
        <v>5422536.7999999998</v>
      </c>
      <c r="J578">
        <v>4990364.38</v>
      </c>
      <c r="K578">
        <v>5492673.5599999996</v>
      </c>
    </row>
    <row r="579" spans="2:11" x14ac:dyDescent="0.2">
      <c r="B579" t="s">
        <v>3</v>
      </c>
      <c r="C579" s="2" t="s">
        <v>109</v>
      </c>
      <c r="D579" t="s">
        <v>110</v>
      </c>
      <c r="E579" t="s">
        <v>293</v>
      </c>
      <c r="F579">
        <v>4313544.13</v>
      </c>
      <c r="G579">
        <v>3219995.12</v>
      </c>
      <c r="H579">
        <v>2956301.83</v>
      </c>
      <c r="I579">
        <v>3058200</v>
      </c>
      <c r="J579">
        <v>2760034.12</v>
      </c>
      <c r="K579">
        <v>2448749.58</v>
      </c>
    </row>
    <row r="580" spans="2:11" x14ac:dyDescent="0.2">
      <c r="B580" t="s">
        <v>3</v>
      </c>
      <c r="C580" s="2" t="s">
        <v>111</v>
      </c>
      <c r="D580" t="s">
        <v>112</v>
      </c>
      <c r="E580" t="s">
        <v>293</v>
      </c>
      <c r="F580">
        <v>734942.51</v>
      </c>
      <c r="G580">
        <v>824359.53</v>
      </c>
      <c r="H580">
        <v>668938.74</v>
      </c>
      <c r="I580">
        <v>647121.81999999995</v>
      </c>
      <c r="J580">
        <v>697521.31</v>
      </c>
      <c r="K580">
        <v>626011.72</v>
      </c>
    </row>
    <row r="581" spans="2:11" x14ac:dyDescent="0.2">
      <c r="B581" t="s">
        <v>3</v>
      </c>
      <c r="C581" s="2" t="s">
        <v>269</v>
      </c>
      <c r="D581" t="s">
        <v>405</v>
      </c>
      <c r="E581" t="s">
        <v>292</v>
      </c>
      <c r="F581">
        <v>746169.4</v>
      </c>
      <c r="G581">
        <v>405049.51</v>
      </c>
      <c r="H581">
        <v>477191.37</v>
      </c>
      <c r="I581">
        <v>406897.24</v>
      </c>
      <c r="J581">
        <v>258728.9</v>
      </c>
      <c r="K581">
        <v>604862.19999999995</v>
      </c>
    </row>
    <row r="582" spans="2:11" x14ac:dyDescent="0.2">
      <c r="B582" t="s">
        <v>3</v>
      </c>
      <c r="C582" s="2" t="s">
        <v>260</v>
      </c>
      <c r="D582" t="s">
        <v>261</v>
      </c>
      <c r="E582" t="s">
        <v>292</v>
      </c>
      <c r="F582">
        <v>100473.25</v>
      </c>
      <c r="G582">
        <v>62459.040000000001</v>
      </c>
      <c r="H582">
        <v>0</v>
      </c>
      <c r="I582" t="s">
        <v>125</v>
      </c>
      <c r="J582" t="s">
        <v>125</v>
      </c>
      <c r="K582" t="s">
        <v>125</v>
      </c>
    </row>
    <row r="583" spans="2:11" x14ac:dyDescent="0.2">
      <c r="B583" t="s">
        <v>3</v>
      </c>
      <c r="C583" s="2" t="s">
        <v>262</v>
      </c>
      <c r="D583" t="s">
        <v>380</v>
      </c>
      <c r="E583" t="s">
        <v>292</v>
      </c>
      <c r="F583">
        <v>686112.9</v>
      </c>
      <c r="G583">
        <v>486609.45</v>
      </c>
      <c r="H583">
        <v>424882.67</v>
      </c>
      <c r="I583">
        <v>464911.59</v>
      </c>
      <c r="J583">
        <v>399868.99</v>
      </c>
      <c r="K583">
        <v>361828.66</v>
      </c>
    </row>
    <row r="584" spans="2:11" x14ac:dyDescent="0.2">
      <c r="B584" t="s">
        <v>3</v>
      </c>
      <c r="C584" s="2" t="s">
        <v>263</v>
      </c>
      <c r="D584" t="s">
        <v>396</v>
      </c>
      <c r="E584" t="s">
        <v>292</v>
      </c>
      <c r="F584">
        <v>232549</v>
      </c>
      <c r="G584">
        <v>140750.41</v>
      </c>
      <c r="H584">
        <v>116126.73</v>
      </c>
      <c r="I584">
        <v>152654.34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264</v>
      </c>
      <c r="D585" t="s">
        <v>381</v>
      </c>
      <c r="E585" t="s">
        <v>292</v>
      </c>
      <c r="F585">
        <v>502192.1</v>
      </c>
      <c r="G585">
        <v>379761.43</v>
      </c>
      <c r="H585">
        <v>524168.11</v>
      </c>
      <c r="I585">
        <v>478442.01</v>
      </c>
      <c r="J585">
        <v>497928.79</v>
      </c>
      <c r="K585">
        <v>450056.25</v>
      </c>
    </row>
    <row r="586" spans="2:11" x14ac:dyDescent="0.2">
      <c r="B586" t="s">
        <v>3</v>
      </c>
      <c r="C586" s="2" t="s">
        <v>113</v>
      </c>
      <c r="D586" t="s">
        <v>114</v>
      </c>
      <c r="E586" t="s">
        <v>294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 x14ac:dyDescent="0.2">
      <c r="B587" t="s">
        <v>3</v>
      </c>
      <c r="C587" s="2" t="s">
        <v>115</v>
      </c>
      <c r="D587" t="s">
        <v>116</v>
      </c>
      <c r="E587" t="s">
        <v>293</v>
      </c>
      <c r="F587">
        <v>696849.85</v>
      </c>
      <c r="G587">
        <v>468831.87</v>
      </c>
      <c r="H587">
        <v>896327.1</v>
      </c>
      <c r="I587">
        <v>998925.11</v>
      </c>
      <c r="J587">
        <v>768148.69</v>
      </c>
      <c r="K587">
        <v>580435.74</v>
      </c>
    </row>
    <row r="588" spans="2:11" x14ac:dyDescent="0.2">
      <c r="B588" t="s">
        <v>3</v>
      </c>
      <c r="C588" s="2" t="s">
        <v>117</v>
      </c>
      <c r="D588" t="s">
        <v>118</v>
      </c>
      <c r="E588" t="s">
        <v>294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129</v>
      </c>
      <c r="D589" t="s">
        <v>127</v>
      </c>
      <c r="E589" t="s">
        <v>294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 x14ac:dyDescent="0.2">
      <c r="B590" t="s">
        <v>449</v>
      </c>
      <c r="C590" s="2" t="s">
        <v>101</v>
      </c>
      <c r="D590" t="s">
        <v>433</v>
      </c>
      <c r="E590" t="s">
        <v>293</v>
      </c>
      <c r="F590">
        <v>7978663.0599999996</v>
      </c>
      <c r="G590">
        <v>6551731.2599999998</v>
      </c>
      <c r="H590">
        <v>6858574.7400000002</v>
      </c>
      <c r="I590">
        <v>13123103.539999999</v>
      </c>
      <c r="J590">
        <v>11904262.98</v>
      </c>
      <c r="K590">
        <v>12763832.970000001</v>
      </c>
    </row>
    <row r="591" spans="2:11" x14ac:dyDescent="0.2">
      <c r="B591" t="s">
        <v>449</v>
      </c>
      <c r="C591" s="2" t="s">
        <v>78</v>
      </c>
      <c r="D591" t="s">
        <v>432</v>
      </c>
      <c r="E591" t="s">
        <v>293</v>
      </c>
      <c r="F591">
        <v>8164183.4000000004</v>
      </c>
      <c r="G591">
        <v>6834086.8499999996</v>
      </c>
      <c r="H591">
        <v>9490814.6400000006</v>
      </c>
      <c r="I591">
        <v>12636904.609999999</v>
      </c>
      <c r="J591">
        <v>11689998.880000001</v>
      </c>
      <c r="K591">
        <v>11148650.15</v>
      </c>
    </row>
    <row r="593" spans="2:11" x14ac:dyDescent="0.2">
      <c r="B593" t="s">
        <v>382</v>
      </c>
      <c r="C593" s="2" t="s">
        <v>383</v>
      </c>
      <c r="D593" t="s">
        <v>384</v>
      </c>
    </row>
    <row r="595" spans="2:11" x14ac:dyDescent="0.2">
      <c r="B595" t="s">
        <v>322</v>
      </c>
      <c r="C595" s="2" t="s">
        <v>8</v>
      </c>
      <c r="D595" t="s">
        <v>9</v>
      </c>
      <c r="E595" t="s">
        <v>291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324</v>
      </c>
      <c r="C596" s="2" t="s">
        <v>353</v>
      </c>
      <c r="D596" t="s">
        <v>354</v>
      </c>
      <c r="E596" t="s">
        <v>355</v>
      </c>
      <c r="F596" t="s">
        <v>356</v>
      </c>
      <c r="G596" t="s">
        <v>356</v>
      </c>
      <c r="H596" t="s">
        <v>356</v>
      </c>
      <c r="I596" t="s">
        <v>356</v>
      </c>
      <c r="J596" t="s">
        <v>356</v>
      </c>
      <c r="K596" t="s">
        <v>356</v>
      </c>
    </row>
    <row r="597" spans="2:11" x14ac:dyDescent="0.2">
      <c r="B597" t="s">
        <v>1</v>
      </c>
      <c r="C597" s="2" t="s">
        <v>151</v>
      </c>
      <c r="D597" t="s">
        <v>152</v>
      </c>
      <c r="E597" t="s">
        <v>292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431</v>
      </c>
      <c r="E598" t="s">
        <v>293</v>
      </c>
      <c r="F598">
        <v>78</v>
      </c>
      <c r="G598">
        <v>76</v>
      </c>
      <c r="H598">
        <v>82</v>
      </c>
      <c r="I598">
        <v>102</v>
      </c>
      <c r="J598">
        <v>75</v>
      </c>
      <c r="K598">
        <v>62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292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153</v>
      </c>
      <c r="D600" t="s">
        <v>154</v>
      </c>
      <c r="E600" t="s">
        <v>292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155</v>
      </c>
      <c r="D601" t="s">
        <v>156</v>
      </c>
      <c r="E601" t="s">
        <v>292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293</v>
      </c>
      <c r="F602">
        <v>70</v>
      </c>
      <c r="G602">
        <v>51</v>
      </c>
      <c r="H602">
        <v>50</v>
      </c>
      <c r="I602">
        <v>65</v>
      </c>
      <c r="J602">
        <v>73</v>
      </c>
      <c r="K602">
        <v>42</v>
      </c>
    </row>
    <row r="603" spans="2:11" x14ac:dyDescent="0.2">
      <c r="B603" t="s">
        <v>1</v>
      </c>
      <c r="C603" s="2" t="s">
        <v>157</v>
      </c>
      <c r="D603" t="s">
        <v>158</v>
      </c>
      <c r="E603" t="s">
        <v>292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159</v>
      </c>
      <c r="D604" t="s">
        <v>160</v>
      </c>
      <c r="E604" t="s">
        <v>292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161</v>
      </c>
      <c r="D605" t="s">
        <v>162</v>
      </c>
      <c r="E605" t="s">
        <v>292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293</v>
      </c>
      <c r="F606">
        <v>0</v>
      </c>
      <c r="G606" t="s">
        <v>125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163</v>
      </c>
      <c r="D607" t="s">
        <v>164</v>
      </c>
      <c r="E607" t="s">
        <v>292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293</v>
      </c>
      <c r="F608">
        <v>37</v>
      </c>
      <c r="G608">
        <v>46</v>
      </c>
      <c r="H608">
        <v>41</v>
      </c>
      <c r="I608">
        <v>21</v>
      </c>
      <c r="J608">
        <v>26</v>
      </c>
      <c r="K608">
        <v>25</v>
      </c>
    </row>
    <row r="609" spans="2:11" x14ac:dyDescent="0.2">
      <c r="B609" t="s">
        <v>1</v>
      </c>
      <c r="C609" s="2" t="s">
        <v>165</v>
      </c>
      <c r="D609" t="s">
        <v>166</v>
      </c>
      <c r="E609" t="s">
        <v>292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292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167</v>
      </c>
      <c r="D611" t="s">
        <v>168</v>
      </c>
      <c r="E611" t="s">
        <v>292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169</v>
      </c>
      <c r="D612" t="s">
        <v>170</v>
      </c>
      <c r="E612" t="s">
        <v>292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171</v>
      </c>
      <c r="D613" t="s">
        <v>172</v>
      </c>
      <c r="E613" t="s">
        <v>292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293</v>
      </c>
      <c r="F614">
        <v>3</v>
      </c>
      <c r="G614">
        <v>5</v>
      </c>
      <c r="H614">
        <v>4</v>
      </c>
      <c r="I614">
        <v>0</v>
      </c>
      <c r="J614">
        <v>11</v>
      </c>
      <c r="K614">
        <v>3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292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173</v>
      </c>
      <c r="D616" t="s">
        <v>174</v>
      </c>
      <c r="E616" t="s">
        <v>292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175</v>
      </c>
      <c r="D617" t="s">
        <v>176</v>
      </c>
      <c r="E617" t="s">
        <v>292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397</v>
      </c>
      <c r="E618" t="s">
        <v>293</v>
      </c>
      <c r="F618">
        <v>29</v>
      </c>
      <c r="G618">
        <v>30</v>
      </c>
      <c r="H618">
        <v>18</v>
      </c>
      <c r="I618">
        <v>0</v>
      </c>
      <c r="J618">
        <v>0</v>
      </c>
      <c r="K618" t="s">
        <v>125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293</v>
      </c>
      <c r="F619">
        <v>22</v>
      </c>
      <c r="G619">
        <v>24</v>
      </c>
      <c r="H619">
        <v>68</v>
      </c>
      <c r="I619">
        <v>67</v>
      </c>
      <c r="J619">
        <v>59</v>
      </c>
      <c r="K619">
        <v>29</v>
      </c>
    </row>
    <row r="620" spans="2:11" x14ac:dyDescent="0.2">
      <c r="B620" t="s">
        <v>1</v>
      </c>
      <c r="C620" s="2" t="s">
        <v>177</v>
      </c>
      <c r="D620" t="s">
        <v>178</v>
      </c>
      <c r="E620" t="s">
        <v>292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179</v>
      </c>
      <c r="D621" t="s">
        <v>180</v>
      </c>
      <c r="E621" t="s">
        <v>292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181</v>
      </c>
      <c r="D622" t="s">
        <v>182</v>
      </c>
      <c r="E622" t="s">
        <v>292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292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398</v>
      </c>
      <c r="E624" t="s">
        <v>293</v>
      </c>
      <c r="F624">
        <v>43</v>
      </c>
      <c r="G624">
        <v>64</v>
      </c>
      <c r="H624">
        <v>63</v>
      </c>
      <c r="I624">
        <v>61</v>
      </c>
      <c r="J624">
        <v>41</v>
      </c>
      <c r="K624">
        <v>61</v>
      </c>
    </row>
    <row r="625" spans="2:11" x14ac:dyDescent="0.2">
      <c r="B625" t="s">
        <v>1</v>
      </c>
      <c r="C625" s="2" t="s">
        <v>183</v>
      </c>
      <c r="D625" t="s">
        <v>184</v>
      </c>
      <c r="E625" t="s">
        <v>292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185</v>
      </c>
      <c r="D626" t="s">
        <v>186</v>
      </c>
      <c r="E626" t="s">
        <v>292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187</v>
      </c>
      <c r="D627" t="s">
        <v>188</v>
      </c>
      <c r="E627" t="s">
        <v>292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189</v>
      </c>
      <c r="D628" t="s">
        <v>190</v>
      </c>
      <c r="E628" t="s">
        <v>292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191</v>
      </c>
      <c r="D629" t="s">
        <v>192</v>
      </c>
      <c r="E629" t="s">
        <v>292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193</v>
      </c>
      <c r="D630" t="s">
        <v>194</v>
      </c>
      <c r="E630" t="s">
        <v>292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399</v>
      </c>
      <c r="E631" t="s">
        <v>293</v>
      </c>
      <c r="F631">
        <v>188</v>
      </c>
      <c r="G631">
        <v>177</v>
      </c>
      <c r="H631">
        <v>129</v>
      </c>
      <c r="I631">
        <v>151</v>
      </c>
      <c r="J631">
        <v>115</v>
      </c>
      <c r="K631">
        <v>79</v>
      </c>
    </row>
    <row r="632" spans="2:11" x14ac:dyDescent="0.2">
      <c r="B632" t="s">
        <v>1</v>
      </c>
      <c r="C632" s="2" t="s">
        <v>195</v>
      </c>
      <c r="D632" t="s">
        <v>196</v>
      </c>
      <c r="E632" t="s">
        <v>292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197</v>
      </c>
      <c r="D633" t="s">
        <v>198</v>
      </c>
      <c r="E633" t="s">
        <v>292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292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199</v>
      </c>
      <c r="D635" t="s">
        <v>200</v>
      </c>
      <c r="E635" t="s">
        <v>292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201</v>
      </c>
      <c r="D636" t="s">
        <v>202</v>
      </c>
      <c r="E636" t="s">
        <v>292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292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203</v>
      </c>
      <c r="D638" t="s">
        <v>204</v>
      </c>
      <c r="E638" t="s">
        <v>292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293</v>
      </c>
      <c r="F639">
        <v>281</v>
      </c>
      <c r="G639">
        <v>328</v>
      </c>
      <c r="H639">
        <v>157</v>
      </c>
      <c r="I639">
        <v>0</v>
      </c>
      <c r="J639">
        <v>0</v>
      </c>
      <c r="K639" t="s">
        <v>125</v>
      </c>
    </row>
    <row r="640" spans="2:11" x14ac:dyDescent="0.2">
      <c r="B640" t="s">
        <v>1</v>
      </c>
      <c r="C640" s="2" t="s">
        <v>205</v>
      </c>
      <c r="D640" t="s">
        <v>206</v>
      </c>
      <c r="E640" t="s">
        <v>292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293</v>
      </c>
      <c r="F641">
        <v>12</v>
      </c>
      <c r="G641">
        <v>8</v>
      </c>
      <c r="H641">
        <v>13</v>
      </c>
      <c r="I641">
        <v>11</v>
      </c>
      <c r="J641">
        <v>29</v>
      </c>
      <c r="K641">
        <v>16</v>
      </c>
    </row>
    <row r="642" spans="2:11" x14ac:dyDescent="0.2">
      <c r="B642" t="s">
        <v>1</v>
      </c>
      <c r="C642" s="2" t="s">
        <v>207</v>
      </c>
      <c r="D642" t="s">
        <v>208</v>
      </c>
      <c r="E642" t="s">
        <v>292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209</v>
      </c>
      <c r="D643" t="s">
        <v>210</v>
      </c>
      <c r="E643" t="s">
        <v>292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211</v>
      </c>
      <c r="D644" t="s">
        <v>212</v>
      </c>
      <c r="E644" t="s">
        <v>292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213</v>
      </c>
      <c r="D645" t="s">
        <v>214</v>
      </c>
      <c r="E645" t="s">
        <v>292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272</v>
      </c>
      <c r="D646" t="s">
        <v>273</v>
      </c>
      <c r="E646" t="s">
        <v>294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270</v>
      </c>
      <c r="D647" t="s">
        <v>271</v>
      </c>
      <c r="E647" t="s">
        <v>292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215</v>
      </c>
      <c r="D648" t="s">
        <v>216</v>
      </c>
      <c r="E648" t="s">
        <v>292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217</v>
      </c>
      <c r="D649" t="s">
        <v>218</v>
      </c>
      <c r="E649" t="s">
        <v>292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219</v>
      </c>
      <c r="D650" t="s">
        <v>390</v>
      </c>
      <c r="E650" t="s">
        <v>292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220</v>
      </c>
      <c r="D651" t="s">
        <v>221</v>
      </c>
      <c r="E651" t="s">
        <v>292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222</v>
      </c>
      <c r="D652" t="s">
        <v>349</v>
      </c>
      <c r="E652" t="s">
        <v>292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223</v>
      </c>
      <c r="D653" t="s">
        <v>350</v>
      </c>
      <c r="E653" t="s">
        <v>292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224</v>
      </c>
      <c r="D654" t="s">
        <v>351</v>
      </c>
      <c r="E654" t="s">
        <v>294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225</v>
      </c>
      <c r="D655" t="s">
        <v>226</v>
      </c>
      <c r="E655" t="s">
        <v>292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274</v>
      </c>
      <c r="D656" t="s">
        <v>275</v>
      </c>
      <c r="E656" t="s">
        <v>294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227</v>
      </c>
      <c r="D657" t="s">
        <v>228</v>
      </c>
      <c r="E657" t="s">
        <v>292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229</v>
      </c>
      <c r="D658" t="s">
        <v>230</v>
      </c>
      <c r="E658" t="s">
        <v>292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231</v>
      </c>
      <c r="D659" t="s">
        <v>400</v>
      </c>
      <c r="E659" t="s">
        <v>292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232</v>
      </c>
      <c r="D660" t="s">
        <v>401</v>
      </c>
      <c r="E660" t="s">
        <v>292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265</v>
      </c>
      <c r="D661" t="s">
        <v>266</v>
      </c>
      <c r="E661" t="s">
        <v>292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295</v>
      </c>
      <c r="C662" s="2" t="s">
        <v>276</v>
      </c>
      <c r="D662" t="s">
        <v>277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233</v>
      </c>
      <c r="D663" t="s">
        <v>234</v>
      </c>
      <c r="E663" t="s">
        <v>292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278</v>
      </c>
      <c r="D664" t="s">
        <v>279</v>
      </c>
      <c r="E664" t="s">
        <v>294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375</v>
      </c>
      <c r="E665" t="s">
        <v>292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293</v>
      </c>
      <c r="F666">
        <v>50</v>
      </c>
      <c r="G666">
        <v>45</v>
      </c>
      <c r="H666">
        <v>27</v>
      </c>
      <c r="I666">
        <v>28</v>
      </c>
      <c r="J666">
        <v>36</v>
      </c>
      <c r="K666">
        <v>33</v>
      </c>
    </row>
    <row r="667" spans="2:11" x14ac:dyDescent="0.2">
      <c r="B667" t="s">
        <v>2</v>
      </c>
      <c r="C667" s="2" t="s">
        <v>235</v>
      </c>
      <c r="D667" t="s">
        <v>236</v>
      </c>
      <c r="E667" t="s">
        <v>292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293</v>
      </c>
      <c r="F668">
        <v>11</v>
      </c>
      <c r="G668">
        <v>22</v>
      </c>
      <c r="H668">
        <v>19</v>
      </c>
      <c r="I668">
        <v>19</v>
      </c>
      <c r="J668">
        <v>22</v>
      </c>
      <c r="K668">
        <v>5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293</v>
      </c>
      <c r="F669">
        <v>297</v>
      </c>
      <c r="G669">
        <v>251</v>
      </c>
      <c r="H669">
        <v>185</v>
      </c>
      <c r="I669">
        <v>0</v>
      </c>
      <c r="J669">
        <v>0</v>
      </c>
      <c r="K669" t="s">
        <v>125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293</v>
      </c>
      <c r="F670">
        <v>130</v>
      </c>
      <c r="G670">
        <v>153</v>
      </c>
      <c r="H670">
        <v>107</v>
      </c>
      <c r="I670">
        <v>95</v>
      </c>
      <c r="J670">
        <v>101</v>
      </c>
      <c r="K670">
        <v>70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293</v>
      </c>
      <c r="F671">
        <v>43</v>
      </c>
      <c r="G671">
        <v>31</v>
      </c>
      <c r="H671">
        <v>20</v>
      </c>
      <c r="I671">
        <v>12</v>
      </c>
      <c r="J671">
        <v>10</v>
      </c>
      <c r="K671">
        <v>11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293</v>
      </c>
      <c r="F672">
        <v>45</v>
      </c>
      <c r="G672">
        <v>29</v>
      </c>
      <c r="H672">
        <v>33</v>
      </c>
      <c r="I672">
        <v>35</v>
      </c>
      <c r="J672">
        <v>24</v>
      </c>
      <c r="K672">
        <v>21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293</v>
      </c>
      <c r="F673">
        <v>202</v>
      </c>
      <c r="G673">
        <v>208</v>
      </c>
      <c r="H673">
        <v>206</v>
      </c>
      <c r="I673">
        <v>184</v>
      </c>
      <c r="J673">
        <v>225</v>
      </c>
      <c r="K673">
        <v>153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293</v>
      </c>
      <c r="F674">
        <v>14</v>
      </c>
      <c r="G674">
        <v>13</v>
      </c>
      <c r="H674">
        <v>12</v>
      </c>
      <c r="I674">
        <v>17</v>
      </c>
      <c r="J674">
        <v>8</v>
      </c>
      <c r="K674">
        <v>26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292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293</v>
      </c>
      <c r="F676">
        <v>31</v>
      </c>
      <c r="G676">
        <v>18</v>
      </c>
      <c r="H676">
        <v>12</v>
      </c>
      <c r="I676">
        <v>8</v>
      </c>
      <c r="J676">
        <v>10</v>
      </c>
      <c r="K676">
        <v>10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293</v>
      </c>
      <c r="F677">
        <v>3</v>
      </c>
      <c r="G677">
        <v>3</v>
      </c>
      <c r="H677">
        <v>5</v>
      </c>
      <c r="I677">
        <v>1</v>
      </c>
      <c r="J677">
        <v>3</v>
      </c>
      <c r="K677">
        <v>8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293</v>
      </c>
      <c r="F678">
        <v>8</v>
      </c>
      <c r="G678">
        <v>5</v>
      </c>
      <c r="H678">
        <v>2</v>
      </c>
      <c r="I678">
        <v>2</v>
      </c>
      <c r="J678">
        <v>2</v>
      </c>
      <c r="K678">
        <v>4</v>
      </c>
    </row>
    <row r="679" spans="2:11" x14ac:dyDescent="0.2">
      <c r="B679" t="s">
        <v>2</v>
      </c>
      <c r="C679" s="2" t="s">
        <v>237</v>
      </c>
      <c r="D679" t="s">
        <v>238</v>
      </c>
      <c r="E679" t="s">
        <v>292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293</v>
      </c>
      <c r="F680">
        <v>14</v>
      </c>
      <c r="G680">
        <v>7</v>
      </c>
      <c r="H680">
        <v>4</v>
      </c>
      <c r="I680">
        <v>8</v>
      </c>
      <c r="J680">
        <v>3</v>
      </c>
      <c r="K680">
        <v>3</v>
      </c>
    </row>
    <row r="681" spans="2:11" x14ac:dyDescent="0.2">
      <c r="B681" t="s">
        <v>2</v>
      </c>
      <c r="C681" s="2" t="s">
        <v>239</v>
      </c>
      <c r="D681" t="s">
        <v>240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293</v>
      </c>
      <c r="F682">
        <v>3</v>
      </c>
      <c r="G682">
        <v>0</v>
      </c>
      <c r="H682">
        <v>1</v>
      </c>
      <c r="I682">
        <v>0</v>
      </c>
      <c r="J682">
        <v>4</v>
      </c>
      <c r="K682">
        <v>1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293</v>
      </c>
      <c r="F683">
        <v>153</v>
      </c>
      <c r="G683">
        <v>121</v>
      </c>
      <c r="H683">
        <v>139</v>
      </c>
      <c r="I683">
        <v>74</v>
      </c>
      <c r="J683">
        <v>115</v>
      </c>
      <c r="K683">
        <v>55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293</v>
      </c>
      <c r="F684">
        <v>16</v>
      </c>
      <c r="G684">
        <v>14</v>
      </c>
      <c r="H684">
        <v>22</v>
      </c>
      <c r="I684">
        <v>18</v>
      </c>
      <c r="J684">
        <v>15</v>
      </c>
      <c r="K684">
        <v>18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293</v>
      </c>
      <c r="F685">
        <v>1</v>
      </c>
      <c r="G685">
        <v>1</v>
      </c>
      <c r="H685">
        <v>3</v>
      </c>
      <c r="I685">
        <v>4</v>
      </c>
      <c r="J685">
        <v>0</v>
      </c>
      <c r="K685">
        <v>2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293</v>
      </c>
      <c r="F686">
        <v>118</v>
      </c>
      <c r="G686">
        <v>106</v>
      </c>
      <c r="H686">
        <v>77</v>
      </c>
      <c r="I686">
        <v>90</v>
      </c>
      <c r="J686">
        <v>61</v>
      </c>
      <c r="K686">
        <v>46</v>
      </c>
    </row>
    <row r="687" spans="2:11" x14ac:dyDescent="0.2">
      <c r="B687" t="s">
        <v>2</v>
      </c>
      <c r="C687" s="2" t="s">
        <v>75</v>
      </c>
      <c r="D687" t="s">
        <v>479</v>
      </c>
      <c r="E687" t="s">
        <v>293</v>
      </c>
      <c r="F687">
        <v>280</v>
      </c>
      <c r="G687">
        <v>336</v>
      </c>
      <c r="H687">
        <v>308</v>
      </c>
      <c r="I687">
        <v>468</v>
      </c>
      <c r="J687">
        <v>352</v>
      </c>
      <c r="K687">
        <v>242</v>
      </c>
    </row>
    <row r="688" spans="2:11" x14ac:dyDescent="0.2">
      <c r="B688" t="s">
        <v>2</v>
      </c>
      <c r="C688" s="2" t="s">
        <v>76</v>
      </c>
      <c r="D688" t="s">
        <v>376</v>
      </c>
      <c r="E688" t="s">
        <v>293</v>
      </c>
      <c r="F688">
        <v>37</v>
      </c>
      <c r="G688">
        <v>37</v>
      </c>
      <c r="H688">
        <v>39</v>
      </c>
      <c r="I688">
        <v>31</v>
      </c>
      <c r="J688">
        <v>39</v>
      </c>
      <c r="K688">
        <v>27</v>
      </c>
    </row>
    <row r="689" spans="2:11" x14ac:dyDescent="0.2">
      <c r="B689" t="s">
        <v>2</v>
      </c>
      <c r="C689" s="2" t="s">
        <v>77</v>
      </c>
      <c r="D689" t="s">
        <v>377</v>
      </c>
      <c r="E689" t="s">
        <v>293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241</v>
      </c>
      <c r="D690" t="s">
        <v>242</v>
      </c>
      <c r="E690" t="s">
        <v>292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293</v>
      </c>
      <c r="F691">
        <v>257</v>
      </c>
      <c r="G691">
        <v>236</v>
      </c>
      <c r="H691">
        <v>172</v>
      </c>
      <c r="I691">
        <v>205</v>
      </c>
      <c r="J691">
        <v>188</v>
      </c>
      <c r="K691">
        <v>164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293</v>
      </c>
      <c r="F692">
        <v>5</v>
      </c>
      <c r="G692">
        <v>3</v>
      </c>
      <c r="H692">
        <v>1</v>
      </c>
      <c r="I692">
        <v>0</v>
      </c>
      <c r="J692">
        <v>0</v>
      </c>
      <c r="K692">
        <v>0</v>
      </c>
    </row>
    <row r="693" spans="2:11" x14ac:dyDescent="0.2">
      <c r="B693" t="s">
        <v>2</v>
      </c>
      <c r="C693" s="2" t="s">
        <v>243</v>
      </c>
      <c r="D693" t="s">
        <v>244</v>
      </c>
      <c r="E693" t="s">
        <v>294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267</v>
      </c>
      <c r="D694" t="s">
        <v>268</v>
      </c>
      <c r="E694" t="s">
        <v>294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280</v>
      </c>
      <c r="D695" t="s">
        <v>281</v>
      </c>
      <c r="E695" t="s">
        <v>294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245</v>
      </c>
      <c r="D696" t="s">
        <v>246</v>
      </c>
      <c r="E696" t="s">
        <v>294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247</v>
      </c>
      <c r="D697" t="s">
        <v>248</v>
      </c>
      <c r="E697" t="s">
        <v>294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249</v>
      </c>
      <c r="D698" t="s">
        <v>250</v>
      </c>
      <c r="E698" t="s">
        <v>292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282</v>
      </c>
      <c r="D699" t="s">
        <v>283</v>
      </c>
      <c r="E699" t="s">
        <v>294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284</v>
      </c>
      <c r="D700" t="s">
        <v>285</v>
      </c>
      <c r="E700" t="s">
        <v>294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251</v>
      </c>
      <c r="D701" t="s">
        <v>252</v>
      </c>
      <c r="E701" t="s">
        <v>292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253</v>
      </c>
      <c r="D702" t="s">
        <v>254</v>
      </c>
      <c r="E702" t="s">
        <v>294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286</v>
      </c>
      <c r="D703" t="s">
        <v>287</v>
      </c>
      <c r="E703" t="s">
        <v>294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288</v>
      </c>
      <c r="D704" t="s">
        <v>289</v>
      </c>
      <c r="E704" t="s">
        <v>294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406</v>
      </c>
      <c r="E705" t="s">
        <v>292</v>
      </c>
      <c r="F705">
        <v>0</v>
      </c>
      <c r="G705">
        <v>0</v>
      </c>
      <c r="H705" t="s">
        <v>125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293</v>
      </c>
      <c r="F706">
        <v>63</v>
      </c>
      <c r="G706">
        <v>49</v>
      </c>
      <c r="H706">
        <v>63</v>
      </c>
      <c r="I706">
        <v>61</v>
      </c>
      <c r="J706">
        <v>72</v>
      </c>
      <c r="K706">
        <v>56</v>
      </c>
    </row>
    <row r="707" spans="2:11" x14ac:dyDescent="0.2">
      <c r="B707" t="s">
        <v>2</v>
      </c>
      <c r="C707" s="2" t="s">
        <v>86</v>
      </c>
      <c r="D707" t="s">
        <v>402</v>
      </c>
      <c r="E707" t="s">
        <v>292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290</v>
      </c>
      <c r="D708" t="s">
        <v>434</v>
      </c>
      <c r="E708" t="s">
        <v>292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404</v>
      </c>
      <c r="E709" t="s">
        <v>293</v>
      </c>
      <c r="F709">
        <v>0</v>
      </c>
      <c r="G709">
        <v>6</v>
      </c>
      <c r="H709">
        <v>12</v>
      </c>
      <c r="I709">
        <v>15</v>
      </c>
      <c r="J709">
        <v>7</v>
      </c>
      <c r="K709">
        <v>4</v>
      </c>
    </row>
    <row r="710" spans="2:11" x14ac:dyDescent="0.2">
      <c r="B710" t="s">
        <v>3</v>
      </c>
      <c r="C710" s="2" t="s">
        <v>88</v>
      </c>
      <c r="D710" t="s">
        <v>89</v>
      </c>
      <c r="E710" t="s">
        <v>293</v>
      </c>
      <c r="F710">
        <v>6</v>
      </c>
      <c r="G710">
        <v>7</v>
      </c>
      <c r="H710">
        <v>7</v>
      </c>
      <c r="I710">
        <v>14</v>
      </c>
      <c r="J710">
        <v>16</v>
      </c>
      <c r="K710">
        <v>16</v>
      </c>
    </row>
    <row r="711" spans="2:11" x14ac:dyDescent="0.2">
      <c r="B711" t="s">
        <v>3</v>
      </c>
      <c r="C711" s="2" t="s">
        <v>90</v>
      </c>
      <c r="D711" t="s">
        <v>91</v>
      </c>
      <c r="E711" t="s">
        <v>293</v>
      </c>
      <c r="F711">
        <v>0</v>
      </c>
      <c r="G711">
        <v>0</v>
      </c>
      <c r="H711">
        <v>0</v>
      </c>
      <c r="I711">
        <v>0</v>
      </c>
      <c r="J711">
        <v>1</v>
      </c>
      <c r="K711">
        <v>0</v>
      </c>
    </row>
    <row r="712" spans="2:11" x14ac:dyDescent="0.2">
      <c r="B712" t="s">
        <v>3</v>
      </c>
      <c r="C712" s="2" t="s">
        <v>92</v>
      </c>
      <c r="D712" t="s">
        <v>93</v>
      </c>
      <c r="E712" t="s">
        <v>293</v>
      </c>
      <c r="F712">
        <v>90</v>
      </c>
      <c r="G712">
        <v>119</v>
      </c>
      <c r="H712">
        <v>74</v>
      </c>
      <c r="I712">
        <v>62</v>
      </c>
      <c r="J712">
        <v>73</v>
      </c>
      <c r="K712">
        <v>44</v>
      </c>
    </row>
    <row r="713" spans="2:11" x14ac:dyDescent="0.2">
      <c r="B713" t="s">
        <v>3</v>
      </c>
      <c r="C713" s="2" t="s">
        <v>94</v>
      </c>
      <c r="D713" t="s">
        <v>95</v>
      </c>
      <c r="E713" t="s">
        <v>293</v>
      </c>
      <c r="F713">
        <v>7</v>
      </c>
      <c r="G713">
        <v>1</v>
      </c>
      <c r="H713">
        <v>4</v>
      </c>
      <c r="I713">
        <v>2</v>
      </c>
      <c r="J713">
        <v>7</v>
      </c>
      <c r="K713">
        <v>3</v>
      </c>
    </row>
    <row r="714" spans="2:11" x14ac:dyDescent="0.2">
      <c r="B714" t="s">
        <v>3</v>
      </c>
      <c r="C714" s="2" t="s">
        <v>255</v>
      </c>
      <c r="D714" t="s">
        <v>391</v>
      </c>
      <c r="E714" t="s">
        <v>292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 x14ac:dyDescent="0.2">
      <c r="B715" t="s">
        <v>3</v>
      </c>
      <c r="C715" s="2" t="s">
        <v>96</v>
      </c>
      <c r="D715" t="s">
        <v>97</v>
      </c>
      <c r="E715" t="s">
        <v>293</v>
      </c>
      <c r="F715">
        <v>3</v>
      </c>
      <c r="G715">
        <v>6</v>
      </c>
      <c r="H715">
        <v>17</v>
      </c>
      <c r="I715">
        <v>15</v>
      </c>
      <c r="J715">
        <v>15</v>
      </c>
      <c r="K715">
        <v>13</v>
      </c>
    </row>
    <row r="716" spans="2:11" x14ac:dyDescent="0.2">
      <c r="B716" t="s">
        <v>3</v>
      </c>
      <c r="C716" s="2" t="s">
        <v>98</v>
      </c>
      <c r="D716" t="s">
        <v>99</v>
      </c>
      <c r="E716" t="s">
        <v>293</v>
      </c>
      <c r="F716">
        <v>53</v>
      </c>
      <c r="G716">
        <v>51</v>
      </c>
      <c r="H716">
        <v>59</v>
      </c>
      <c r="I716">
        <v>50</v>
      </c>
      <c r="J716">
        <v>44</v>
      </c>
      <c r="K716">
        <v>82</v>
      </c>
    </row>
    <row r="717" spans="2:11" x14ac:dyDescent="0.2">
      <c r="B717" t="s">
        <v>3</v>
      </c>
      <c r="C717" s="2" t="s">
        <v>100</v>
      </c>
      <c r="D717" t="s">
        <v>392</v>
      </c>
      <c r="E717" t="s">
        <v>292</v>
      </c>
      <c r="F717">
        <v>0</v>
      </c>
      <c r="G717" t="s">
        <v>125</v>
      </c>
      <c r="H717" t="s">
        <v>125</v>
      </c>
      <c r="I717" t="s">
        <v>125</v>
      </c>
      <c r="J717" t="s">
        <v>125</v>
      </c>
      <c r="K717" t="s">
        <v>125</v>
      </c>
    </row>
    <row r="718" spans="2:11" x14ac:dyDescent="0.2">
      <c r="B718" t="s">
        <v>3</v>
      </c>
      <c r="C718" s="2" t="s">
        <v>256</v>
      </c>
      <c r="D718" t="s">
        <v>378</v>
      </c>
      <c r="E718" t="s">
        <v>292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 x14ac:dyDescent="0.2">
      <c r="B719" t="s">
        <v>3</v>
      </c>
      <c r="C719" s="2" t="s">
        <v>102</v>
      </c>
      <c r="D719" t="s">
        <v>103</v>
      </c>
      <c r="E719" t="s">
        <v>293</v>
      </c>
      <c r="F719">
        <v>24</v>
      </c>
      <c r="G719">
        <v>26</v>
      </c>
      <c r="H719">
        <v>33</v>
      </c>
      <c r="I719">
        <v>34</v>
      </c>
      <c r="J719">
        <v>38</v>
      </c>
      <c r="K719">
        <v>38</v>
      </c>
    </row>
    <row r="720" spans="2:11" x14ac:dyDescent="0.2">
      <c r="B720" t="s">
        <v>3</v>
      </c>
      <c r="C720" s="2" t="s">
        <v>104</v>
      </c>
      <c r="D720" t="s">
        <v>393</v>
      </c>
      <c r="E720" t="s">
        <v>293</v>
      </c>
      <c r="F720">
        <v>0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105</v>
      </c>
      <c r="D721" t="s">
        <v>441</v>
      </c>
      <c r="E721" t="s">
        <v>292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 x14ac:dyDescent="0.2">
      <c r="B722" t="s">
        <v>3</v>
      </c>
      <c r="C722" s="2" t="s">
        <v>257</v>
      </c>
      <c r="D722" t="s">
        <v>394</v>
      </c>
      <c r="E722" t="s">
        <v>293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106</v>
      </c>
      <c r="D723" t="s">
        <v>107</v>
      </c>
      <c r="E723" t="s">
        <v>293</v>
      </c>
      <c r="F723">
        <v>0</v>
      </c>
      <c r="G723">
        <v>0</v>
      </c>
      <c r="H723">
        <v>4</v>
      </c>
      <c r="I723">
        <v>0</v>
      </c>
      <c r="J723">
        <v>2</v>
      </c>
      <c r="K723">
        <v>0</v>
      </c>
    </row>
    <row r="724" spans="2:11" x14ac:dyDescent="0.2">
      <c r="B724" t="s">
        <v>3</v>
      </c>
      <c r="C724" s="2" t="s">
        <v>258</v>
      </c>
      <c r="D724" t="s">
        <v>379</v>
      </c>
      <c r="E724" t="s">
        <v>292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259</v>
      </c>
      <c r="D725" t="s">
        <v>395</v>
      </c>
      <c r="E725" t="s">
        <v>292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 x14ac:dyDescent="0.2">
      <c r="B726" t="s">
        <v>3</v>
      </c>
      <c r="C726" s="2" t="s">
        <v>108</v>
      </c>
      <c r="D726" t="s">
        <v>442</v>
      </c>
      <c r="E726" t="s">
        <v>293</v>
      </c>
      <c r="F726">
        <v>106</v>
      </c>
      <c r="G726">
        <v>103</v>
      </c>
      <c r="H726">
        <v>94</v>
      </c>
      <c r="I726">
        <v>81</v>
      </c>
      <c r="J726">
        <v>102</v>
      </c>
      <c r="K726">
        <v>73</v>
      </c>
    </row>
    <row r="727" spans="2:11" x14ac:dyDescent="0.2">
      <c r="B727" t="s">
        <v>3</v>
      </c>
      <c r="C727" s="2" t="s">
        <v>109</v>
      </c>
      <c r="D727" t="s">
        <v>110</v>
      </c>
      <c r="E727" t="s">
        <v>293</v>
      </c>
      <c r="F727">
        <v>45</v>
      </c>
      <c r="G727">
        <v>50</v>
      </c>
      <c r="H727">
        <v>25</v>
      </c>
      <c r="I727">
        <v>39</v>
      </c>
      <c r="J727">
        <v>34</v>
      </c>
      <c r="K727">
        <v>37</v>
      </c>
    </row>
    <row r="728" spans="2:11" x14ac:dyDescent="0.2">
      <c r="B728" t="s">
        <v>3</v>
      </c>
      <c r="C728" s="2" t="s">
        <v>111</v>
      </c>
      <c r="D728" t="s">
        <v>112</v>
      </c>
      <c r="E728" t="s">
        <v>293</v>
      </c>
      <c r="F728">
        <v>6</v>
      </c>
      <c r="G728">
        <v>0</v>
      </c>
      <c r="H728">
        <v>1</v>
      </c>
      <c r="I728">
        <v>2</v>
      </c>
      <c r="J728">
        <v>4</v>
      </c>
      <c r="K728">
        <v>0</v>
      </c>
    </row>
    <row r="729" spans="2:11" x14ac:dyDescent="0.2">
      <c r="B729" t="s">
        <v>3</v>
      </c>
      <c r="C729" s="2" t="s">
        <v>269</v>
      </c>
      <c r="D729" t="s">
        <v>405</v>
      </c>
      <c r="E729" t="s">
        <v>292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 x14ac:dyDescent="0.2">
      <c r="B730" t="s">
        <v>3</v>
      </c>
      <c r="C730" s="2" t="s">
        <v>260</v>
      </c>
      <c r="D730" t="s">
        <v>261</v>
      </c>
      <c r="E730" t="s">
        <v>292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 x14ac:dyDescent="0.2">
      <c r="B731" t="s">
        <v>3</v>
      </c>
      <c r="C731" s="2" t="s">
        <v>262</v>
      </c>
      <c r="D731" t="s">
        <v>380</v>
      </c>
      <c r="E731" t="s">
        <v>292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263</v>
      </c>
      <c r="D732" t="s">
        <v>396</v>
      </c>
      <c r="E732" t="s">
        <v>292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264</v>
      </c>
      <c r="D733" t="s">
        <v>381</v>
      </c>
      <c r="E733" t="s">
        <v>292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113</v>
      </c>
      <c r="D734" t="s">
        <v>114</v>
      </c>
      <c r="E734" t="s">
        <v>294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115</v>
      </c>
      <c r="D735" t="s">
        <v>116</v>
      </c>
      <c r="E735" t="s">
        <v>293</v>
      </c>
      <c r="F735">
        <v>6</v>
      </c>
      <c r="G735">
        <v>14</v>
      </c>
      <c r="H735">
        <v>15</v>
      </c>
      <c r="I735">
        <v>13</v>
      </c>
      <c r="J735">
        <v>7</v>
      </c>
      <c r="K735">
        <v>2</v>
      </c>
    </row>
    <row r="736" spans="2:11" x14ac:dyDescent="0.2">
      <c r="B736" t="s">
        <v>3</v>
      </c>
      <c r="C736" s="2" t="s">
        <v>117</v>
      </c>
      <c r="D736" t="s">
        <v>118</v>
      </c>
      <c r="E736" t="s">
        <v>294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129</v>
      </c>
      <c r="D737" t="s">
        <v>127</v>
      </c>
      <c r="E737" t="s">
        <v>294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 x14ac:dyDescent="0.2">
      <c r="B738" t="s">
        <v>449</v>
      </c>
      <c r="C738" s="2" t="s">
        <v>101</v>
      </c>
      <c r="D738" t="s">
        <v>433</v>
      </c>
      <c r="E738" t="s">
        <v>293</v>
      </c>
      <c r="F738">
        <v>165</v>
      </c>
      <c r="G738">
        <v>174</v>
      </c>
      <c r="H738">
        <v>177</v>
      </c>
      <c r="I738">
        <v>290</v>
      </c>
      <c r="J738">
        <v>139</v>
      </c>
      <c r="K738">
        <v>147</v>
      </c>
    </row>
    <row r="739" spans="2:11" x14ac:dyDescent="0.2">
      <c r="B739" t="s">
        <v>449</v>
      </c>
      <c r="C739" s="2" t="s">
        <v>78</v>
      </c>
      <c r="D739" t="s">
        <v>432</v>
      </c>
      <c r="E739" t="s">
        <v>293</v>
      </c>
      <c r="F739">
        <v>28</v>
      </c>
      <c r="G739">
        <v>46</v>
      </c>
      <c r="H739">
        <v>22</v>
      </c>
      <c r="I739">
        <v>74</v>
      </c>
      <c r="J739">
        <v>90</v>
      </c>
      <c r="K739">
        <v>72</v>
      </c>
    </row>
    <row r="741" spans="2:11" x14ac:dyDescent="0.2">
      <c r="B741" t="s">
        <v>382</v>
      </c>
      <c r="C741" s="2" t="s">
        <v>383</v>
      </c>
      <c r="D741" t="s">
        <v>384</v>
      </c>
    </row>
    <row r="743" spans="2:11" x14ac:dyDescent="0.2">
      <c r="B743" t="s">
        <v>322</v>
      </c>
      <c r="C743" s="2" t="s">
        <v>8</v>
      </c>
      <c r="D743" t="s">
        <v>9</v>
      </c>
      <c r="E743" t="s">
        <v>291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324</v>
      </c>
      <c r="C744" s="2" t="s">
        <v>353</v>
      </c>
      <c r="D744" t="s">
        <v>354</v>
      </c>
      <c r="E744" t="s">
        <v>355</v>
      </c>
      <c r="F744" t="s">
        <v>357</v>
      </c>
      <c r="G744" t="s">
        <v>357</v>
      </c>
      <c r="H744" t="s">
        <v>357</v>
      </c>
      <c r="I744" t="s">
        <v>357</v>
      </c>
      <c r="J744" t="s">
        <v>357</v>
      </c>
      <c r="K744" t="s">
        <v>357</v>
      </c>
    </row>
    <row r="745" spans="2:11" x14ac:dyDescent="0.2">
      <c r="B745" t="s">
        <v>1</v>
      </c>
      <c r="C745" s="2" t="s">
        <v>151</v>
      </c>
      <c r="D745" t="s">
        <v>152</v>
      </c>
      <c r="E745" t="s">
        <v>292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431</v>
      </c>
      <c r="E746" t="s">
        <v>293</v>
      </c>
      <c r="F746">
        <v>170</v>
      </c>
      <c r="G746">
        <v>173</v>
      </c>
      <c r="H746">
        <v>145</v>
      </c>
      <c r="I746">
        <v>203</v>
      </c>
      <c r="J746">
        <v>185</v>
      </c>
      <c r="K746">
        <v>212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292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153</v>
      </c>
      <c r="D748" t="s">
        <v>154</v>
      </c>
      <c r="E748" t="s">
        <v>292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155</v>
      </c>
      <c r="D749" t="s">
        <v>156</v>
      </c>
      <c r="E749" t="s">
        <v>292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293</v>
      </c>
      <c r="F750">
        <v>196</v>
      </c>
      <c r="G750">
        <v>174</v>
      </c>
      <c r="H750">
        <v>158</v>
      </c>
      <c r="I750">
        <v>214</v>
      </c>
      <c r="J750">
        <v>210</v>
      </c>
      <c r="K750">
        <v>165</v>
      </c>
    </row>
    <row r="751" spans="2:11" x14ac:dyDescent="0.2">
      <c r="B751" t="s">
        <v>1</v>
      </c>
      <c r="C751" s="2" t="s">
        <v>157</v>
      </c>
      <c r="D751" t="s">
        <v>158</v>
      </c>
      <c r="E751" t="s">
        <v>292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159</v>
      </c>
      <c r="D752" t="s">
        <v>160</v>
      </c>
      <c r="E752" t="s">
        <v>292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161</v>
      </c>
      <c r="D753" t="s">
        <v>162</v>
      </c>
      <c r="E753" t="s">
        <v>292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293</v>
      </c>
      <c r="F754">
        <v>0</v>
      </c>
      <c r="G754" t="s">
        <v>125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163</v>
      </c>
      <c r="D755" t="s">
        <v>164</v>
      </c>
      <c r="E755" t="s">
        <v>292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293</v>
      </c>
      <c r="F756">
        <v>79</v>
      </c>
      <c r="G756">
        <v>105</v>
      </c>
      <c r="H756">
        <v>103</v>
      </c>
      <c r="I756">
        <v>75</v>
      </c>
      <c r="J756">
        <v>89</v>
      </c>
      <c r="K756">
        <v>113</v>
      </c>
    </row>
    <row r="757" spans="2:11" x14ac:dyDescent="0.2">
      <c r="B757" t="s">
        <v>1</v>
      </c>
      <c r="C757" s="2" t="s">
        <v>165</v>
      </c>
      <c r="D757" t="s">
        <v>166</v>
      </c>
      <c r="E757" t="s">
        <v>292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292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167</v>
      </c>
      <c r="D759" t="s">
        <v>168</v>
      </c>
      <c r="E759" t="s">
        <v>292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169</v>
      </c>
      <c r="D760" t="s">
        <v>170</v>
      </c>
      <c r="E760" t="s">
        <v>292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171</v>
      </c>
      <c r="D761" t="s">
        <v>172</v>
      </c>
      <c r="E761" t="s">
        <v>292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293</v>
      </c>
      <c r="F762">
        <v>4</v>
      </c>
      <c r="G762">
        <v>10</v>
      </c>
      <c r="H762">
        <v>7</v>
      </c>
      <c r="I762">
        <v>0</v>
      </c>
      <c r="J762">
        <v>15</v>
      </c>
      <c r="K762">
        <v>6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292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173</v>
      </c>
      <c r="D764" t="s">
        <v>174</v>
      </c>
      <c r="E764" t="s">
        <v>292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175</v>
      </c>
      <c r="D765" t="s">
        <v>176</v>
      </c>
      <c r="E765" t="s">
        <v>292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397</v>
      </c>
      <c r="E766" t="s">
        <v>293</v>
      </c>
      <c r="F766">
        <v>74</v>
      </c>
      <c r="G766">
        <v>90</v>
      </c>
      <c r="H766">
        <v>47</v>
      </c>
      <c r="I766">
        <v>0</v>
      </c>
      <c r="J766">
        <v>0</v>
      </c>
      <c r="K766" t="s">
        <v>125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293</v>
      </c>
      <c r="F767">
        <v>70</v>
      </c>
      <c r="G767">
        <v>85</v>
      </c>
      <c r="H767">
        <v>134</v>
      </c>
      <c r="I767">
        <v>163</v>
      </c>
      <c r="J767">
        <v>147</v>
      </c>
      <c r="K767">
        <v>132</v>
      </c>
    </row>
    <row r="768" spans="2:11" x14ac:dyDescent="0.2">
      <c r="B768" t="s">
        <v>1</v>
      </c>
      <c r="C768" s="2" t="s">
        <v>177</v>
      </c>
      <c r="D768" t="s">
        <v>178</v>
      </c>
      <c r="E768" t="s">
        <v>292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179</v>
      </c>
      <c r="D769" t="s">
        <v>180</v>
      </c>
      <c r="E769" t="s">
        <v>292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181</v>
      </c>
      <c r="D770" t="s">
        <v>182</v>
      </c>
      <c r="E770" t="s">
        <v>292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292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398</v>
      </c>
      <c r="E772" t="s">
        <v>293</v>
      </c>
      <c r="F772">
        <v>147</v>
      </c>
      <c r="G772">
        <v>144</v>
      </c>
      <c r="H772">
        <v>141</v>
      </c>
      <c r="I772">
        <v>165</v>
      </c>
      <c r="J772">
        <v>128</v>
      </c>
      <c r="K772">
        <v>214</v>
      </c>
    </row>
    <row r="773" spans="2:11" x14ac:dyDescent="0.2">
      <c r="B773" t="s">
        <v>1</v>
      </c>
      <c r="C773" s="2" t="s">
        <v>183</v>
      </c>
      <c r="D773" t="s">
        <v>184</v>
      </c>
      <c r="E773" t="s">
        <v>292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185</v>
      </c>
      <c r="D774" t="s">
        <v>186</v>
      </c>
      <c r="E774" t="s">
        <v>292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187</v>
      </c>
      <c r="D775" t="s">
        <v>188</v>
      </c>
      <c r="E775" t="s">
        <v>292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189</v>
      </c>
      <c r="D776" t="s">
        <v>190</v>
      </c>
      <c r="E776" t="s">
        <v>292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191</v>
      </c>
      <c r="D777" t="s">
        <v>192</v>
      </c>
      <c r="E777" t="s">
        <v>292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193</v>
      </c>
      <c r="D778" t="s">
        <v>194</v>
      </c>
      <c r="E778" t="s">
        <v>292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399</v>
      </c>
      <c r="E779" t="s">
        <v>293</v>
      </c>
      <c r="F779">
        <v>411</v>
      </c>
      <c r="G779">
        <v>357</v>
      </c>
      <c r="H779">
        <v>317</v>
      </c>
      <c r="I779">
        <v>342</v>
      </c>
      <c r="J779">
        <v>271</v>
      </c>
      <c r="K779">
        <v>279</v>
      </c>
    </row>
    <row r="780" spans="2:11" x14ac:dyDescent="0.2">
      <c r="B780" t="s">
        <v>1</v>
      </c>
      <c r="C780" s="2" t="s">
        <v>195</v>
      </c>
      <c r="D780" t="s">
        <v>196</v>
      </c>
      <c r="E780" t="s">
        <v>292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197</v>
      </c>
      <c r="D781" t="s">
        <v>198</v>
      </c>
      <c r="E781" t="s">
        <v>292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292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199</v>
      </c>
      <c r="D783" t="s">
        <v>200</v>
      </c>
      <c r="E783" t="s">
        <v>292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201</v>
      </c>
      <c r="D784" t="s">
        <v>202</v>
      </c>
      <c r="E784" t="s">
        <v>292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292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203</v>
      </c>
      <c r="D786" t="s">
        <v>204</v>
      </c>
      <c r="E786" t="s">
        <v>292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293</v>
      </c>
      <c r="F787">
        <v>482</v>
      </c>
      <c r="G787">
        <v>533</v>
      </c>
      <c r="H787">
        <v>189</v>
      </c>
      <c r="I787">
        <v>0</v>
      </c>
      <c r="J787">
        <v>0</v>
      </c>
      <c r="K787" t="s">
        <v>125</v>
      </c>
    </row>
    <row r="788" spans="2:11" x14ac:dyDescent="0.2">
      <c r="B788" t="s">
        <v>1</v>
      </c>
      <c r="C788" s="2" t="s">
        <v>205</v>
      </c>
      <c r="D788" t="s">
        <v>206</v>
      </c>
      <c r="E788" t="s">
        <v>292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293</v>
      </c>
      <c r="F789">
        <v>22</v>
      </c>
      <c r="G789">
        <v>12</v>
      </c>
      <c r="H789">
        <v>31</v>
      </c>
      <c r="I789">
        <v>33</v>
      </c>
      <c r="J789">
        <v>49</v>
      </c>
      <c r="K789">
        <v>48</v>
      </c>
    </row>
    <row r="790" spans="2:11" x14ac:dyDescent="0.2">
      <c r="B790" t="s">
        <v>1</v>
      </c>
      <c r="C790" s="2" t="s">
        <v>207</v>
      </c>
      <c r="D790" t="s">
        <v>208</v>
      </c>
      <c r="E790" t="s">
        <v>292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209</v>
      </c>
      <c r="D791" t="s">
        <v>210</v>
      </c>
      <c r="E791" t="s">
        <v>292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211</v>
      </c>
      <c r="D792" t="s">
        <v>212</v>
      </c>
      <c r="E792" t="s">
        <v>292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213</v>
      </c>
      <c r="D793" t="s">
        <v>214</v>
      </c>
      <c r="E793" t="s">
        <v>292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272</v>
      </c>
      <c r="D794" t="s">
        <v>273</v>
      </c>
      <c r="E794" t="s">
        <v>294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270</v>
      </c>
      <c r="D795" t="s">
        <v>271</v>
      </c>
      <c r="E795" t="s">
        <v>292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215</v>
      </c>
      <c r="D796" t="s">
        <v>216</v>
      </c>
      <c r="E796" t="s">
        <v>292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217</v>
      </c>
      <c r="D797" t="s">
        <v>218</v>
      </c>
      <c r="E797" t="s">
        <v>292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219</v>
      </c>
      <c r="D798" t="s">
        <v>390</v>
      </c>
      <c r="E798" t="s">
        <v>292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220</v>
      </c>
      <c r="D799" t="s">
        <v>221</v>
      </c>
      <c r="E799" t="s">
        <v>292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222</v>
      </c>
      <c r="D800" t="s">
        <v>349</v>
      </c>
      <c r="E800" t="s">
        <v>292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223</v>
      </c>
      <c r="D801" t="s">
        <v>350</v>
      </c>
      <c r="E801" t="s">
        <v>292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224</v>
      </c>
      <c r="D802" t="s">
        <v>351</v>
      </c>
      <c r="E802" t="s">
        <v>294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225</v>
      </c>
      <c r="D803" t="s">
        <v>226</v>
      </c>
      <c r="E803" t="s">
        <v>292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274</v>
      </c>
      <c r="D804" t="s">
        <v>275</v>
      </c>
      <c r="E804" t="s">
        <v>294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227</v>
      </c>
      <c r="D805" t="s">
        <v>228</v>
      </c>
      <c r="E805" t="s">
        <v>292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229</v>
      </c>
      <c r="D806" t="s">
        <v>230</v>
      </c>
      <c r="E806" t="s">
        <v>292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231</v>
      </c>
      <c r="D807" t="s">
        <v>400</v>
      </c>
      <c r="E807" t="s">
        <v>292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232</v>
      </c>
      <c r="D808" t="s">
        <v>401</v>
      </c>
      <c r="E808" t="s">
        <v>292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265</v>
      </c>
      <c r="D809" t="s">
        <v>266</v>
      </c>
      <c r="E809" t="s">
        <v>292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295</v>
      </c>
      <c r="C810" s="2" t="s">
        <v>276</v>
      </c>
      <c r="D810" t="s">
        <v>277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233</v>
      </c>
      <c r="D811" t="s">
        <v>234</v>
      </c>
      <c r="E811" t="s">
        <v>292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278</v>
      </c>
      <c r="D812" t="s">
        <v>279</v>
      </c>
      <c r="E812" t="s">
        <v>294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375</v>
      </c>
      <c r="E813" t="s">
        <v>292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293</v>
      </c>
      <c r="F814">
        <v>80</v>
      </c>
      <c r="G814">
        <v>57</v>
      </c>
      <c r="H814">
        <v>54</v>
      </c>
      <c r="I814">
        <v>53</v>
      </c>
      <c r="J814">
        <v>50</v>
      </c>
      <c r="K814">
        <v>61</v>
      </c>
    </row>
    <row r="815" spans="2:11" x14ac:dyDescent="0.2">
      <c r="B815" t="s">
        <v>2</v>
      </c>
      <c r="C815" s="2" t="s">
        <v>235</v>
      </c>
      <c r="D815" t="s">
        <v>236</v>
      </c>
      <c r="E815" t="s">
        <v>292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293</v>
      </c>
      <c r="F816">
        <v>20</v>
      </c>
      <c r="G816">
        <v>34</v>
      </c>
      <c r="H816">
        <v>41</v>
      </c>
      <c r="I816">
        <v>52</v>
      </c>
      <c r="J816">
        <v>41</v>
      </c>
      <c r="K816">
        <v>42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293</v>
      </c>
      <c r="F817">
        <v>554</v>
      </c>
      <c r="G817">
        <v>497</v>
      </c>
      <c r="H817">
        <v>586</v>
      </c>
      <c r="I817">
        <v>0</v>
      </c>
      <c r="J817">
        <v>0</v>
      </c>
      <c r="K817" t="s">
        <v>125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293</v>
      </c>
      <c r="F818">
        <v>193</v>
      </c>
      <c r="G818">
        <v>216</v>
      </c>
      <c r="H818">
        <v>155</v>
      </c>
      <c r="I818">
        <v>154</v>
      </c>
      <c r="J818">
        <v>165</v>
      </c>
      <c r="K818">
        <v>142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293</v>
      </c>
      <c r="F819">
        <v>82</v>
      </c>
      <c r="G819">
        <v>50</v>
      </c>
      <c r="H819">
        <v>46</v>
      </c>
      <c r="I819">
        <v>31</v>
      </c>
      <c r="J819">
        <v>33</v>
      </c>
      <c r="K819">
        <v>42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293</v>
      </c>
      <c r="F820">
        <v>49</v>
      </c>
      <c r="G820">
        <v>31</v>
      </c>
      <c r="H820">
        <v>37</v>
      </c>
      <c r="I820">
        <v>53</v>
      </c>
      <c r="J820">
        <v>45</v>
      </c>
      <c r="K820">
        <v>54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293</v>
      </c>
      <c r="F821">
        <v>347</v>
      </c>
      <c r="G821">
        <v>340</v>
      </c>
      <c r="H821">
        <v>327</v>
      </c>
      <c r="I821">
        <v>309</v>
      </c>
      <c r="J821">
        <v>270</v>
      </c>
      <c r="K821">
        <v>181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293</v>
      </c>
      <c r="F822">
        <v>21</v>
      </c>
      <c r="G822">
        <v>21</v>
      </c>
      <c r="H822">
        <v>22</v>
      </c>
      <c r="I822">
        <v>25</v>
      </c>
      <c r="J822">
        <v>24</v>
      </c>
      <c r="K822">
        <v>45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292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293</v>
      </c>
      <c r="F824">
        <v>53</v>
      </c>
      <c r="G824">
        <v>38</v>
      </c>
      <c r="H824">
        <v>26</v>
      </c>
      <c r="I824">
        <v>31</v>
      </c>
      <c r="J824">
        <v>25</v>
      </c>
      <c r="K824">
        <v>49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293</v>
      </c>
      <c r="F825">
        <v>9</v>
      </c>
      <c r="G825">
        <v>8</v>
      </c>
      <c r="H825">
        <v>9</v>
      </c>
      <c r="I825">
        <v>17</v>
      </c>
      <c r="J825">
        <v>10</v>
      </c>
      <c r="K825">
        <v>20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293</v>
      </c>
      <c r="F826">
        <v>13</v>
      </c>
      <c r="G826">
        <v>5</v>
      </c>
      <c r="H826">
        <v>5</v>
      </c>
      <c r="I826">
        <v>6</v>
      </c>
      <c r="J826">
        <v>16</v>
      </c>
      <c r="K826">
        <v>12</v>
      </c>
    </row>
    <row r="827" spans="2:11" x14ac:dyDescent="0.2">
      <c r="B827" t="s">
        <v>2</v>
      </c>
      <c r="C827" s="2" t="s">
        <v>237</v>
      </c>
      <c r="D827" t="s">
        <v>238</v>
      </c>
      <c r="E827" t="s">
        <v>292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293</v>
      </c>
      <c r="F828">
        <v>22</v>
      </c>
      <c r="G828">
        <v>36</v>
      </c>
      <c r="H828">
        <v>19</v>
      </c>
      <c r="I828">
        <v>28</v>
      </c>
      <c r="J828">
        <v>48</v>
      </c>
      <c r="K828">
        <v>32</v>
      </c>
    </row>
    <row r="829" spans="2:11" x14ac:dyDescent="0.2">
      <c r="B829" t="s">
        <v>2</v>
      </c>
      <c r="C829" s="2" t="s">
        <v>239</v>
      </c>
      <c r="D829" t="s">
        <v>240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293</v>
      </c>
      <c r="F830">
        <v>6</v>
      </c>
      <c r="G830">
        <v>12</v>
      </c>
      <c r="H830">
        <v>6</v>
      </c>
      <c r="I830">
        <v>6</v>
      </c>
      <c r="J830">
        <v>9</v>
      </c>
      <c r="K830">
        <v>4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293</v>
      </c>
      <c r="F831">
        <v>297</v>
      </c>
      <c r="G831">
        <v>228</v>
      </c>
      <c r="H831">
        <v>225</v>
      </c>
      <c r="I831">
        <v>176</v>
      </c>
      <c r="J831">
        <v>216</v>
      </c>
      <c r="K831">
        <v>182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293</v>
      </c>
      <c r="F832">
        <v>28</v>
      </c>
      <c r="G832">
        <v>21</v>
      </c>
      <c r="H832">
        <v>30</v>
      </c>
      <c r="I832">
        <v>33</v>
      </c>
      <c r="J832">
        <v>29</v>
      </c>
      <c r="K832">
        <v>26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293</v>
      </c>
      <c r="F833">
        <v>3</v>
      </c>
      <c r="G833">
        <v>5</v>
      </c>
      <c r="H833">
        <v>7</v>
      </c>
      <c r="I833">
        <v>10</v>
      </c>
      <c r="J833">
        <v>3</v>
      </c>
      <c r="K833">
        <v>3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293</v>
      </c>
      <c r="F834">
        <v>205</v>
      </c>
      <c r="G834">
        <v>189</v>
      </c>
      <c r="H834">
        <v>124</v>
      </c>
      <c r="I834">
        <v>139</v>
      </c>
      <c r="J834">
        <v>109</v>
      </c>
      <c r="K834">
        <v>105</v>
      </c>
    </row>
    <row r="835" spans="2:11" x14ac:dyDescent="0.2">
      <c r="B835" t="s">
        <v>2</v>
      </c>
      <c r="C835" s="2" t="s">
        <v>75</v>
      </c>
      <c r="D835" t="s">
        <v>479</v>
      </c>
      <c r="E835" t="s">
        <v>293</v>
      </c>
      <c r="F835">
        <v>441</v>
      </c>
      <c r="G835">
        <v>507</v>
      </c>
      <c r="H835">
        <v>572</v>
      </c>
      <c r="I835">
        <v>816</v>
      </c>
      <c r="J835">
        <v>708</v>
      </c>
      <c r="K835">
        <v>641</v>
      </c>
    </row>
    <row r="836" spans="2:11" x14ac:dyDescent="0.2">
      <c r="B836" t="s">
        <v>2</v>
      </c>
      <c r="C836" s="2" t="s">
        <v>76</v>
      </c>
      <c r="D836" t="s">
        <v>376</v>
      </c>
      <c r="E836" t="s">
        <v>293</v>
      </c>
      <c r="F836">
        <v>66</v>
      </c>
      <c r="G836">
        <v>45</v>
      </c>
      <c r="H836">
        <v>55</v>
      </c>
      <c r="I836">
        <v>47</v>
      </c>
      <c r="J836">
        <v>63</v>
      </c>
      <c r="K836">
        <v>56</v>
      </c>
    </row>
    <row r="837" spans="2:11" x14ac:dyDescent="0.2">
      <c r="B837" t="s">
        <v>2</v>
      </c>
      <c r="C837" s="2" t="s">
        <v>77</v>
      </c>
      <c r="D837" t="s">
        <v>377</v>
      </c>
      <c r="E837" t="s">
        <v>293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241</v>
      </c>
      <c r="D838" t="s">
        <v>242</v>
      </c>
      <c r="E838" t="s">
        <v>292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293</v>
      </c>
      <c r="F839">
        <v>506</v>
      </c>
      <c r="G839">
        <v>494</v>
      </c>
      <c r="H839">
        <v>401</v>
      </c>
      <c r="I839">
        <v>429</v>
      </c>
      <c r="J839">
        <v>393</v>
      </c>
      <c r="K839">
        <v>401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293</v>
      </c>
      <c r="F840">
        <v>7</v>
      </c>
      <c r="G840">
        <v>3</v>
      </c>
      <c r="H840">
        <v>1</v>
      </c>
      <c r="I840">
        <v>0</v>
      </c>
      <c r="J840">
        <v>0</v>
      </c>
      <c r="K840">
        <v>2</v>
      </c>
    </row>
    <row r="841" spans="2:11" x14ac:dyDescent="0.2">
      <c r="B841" t="s">
        <v>2</v>
      </c>
      <c r="C841" s="2" t="s">
        <v>243</v>
      </c>
      <c r="D841" t="s">
        <v>244</v>
      </c>
      <c r="E841" t="s">
        <v>294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267</v>
      </c>
      <c r="D842" t="s">
        <v>268</v>
      </c>
      <c r="E842" t="s">
        <v>294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280</v>
      </c>
      <c r="D843" t="s">
        <v>281</v>
      </c>
      <c r="E843" t="s">
        <v>294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245</v>
      </c>
      <c r="D844" t="s">
        <v>246</v>
      </c>
      <c r="E844" t="s">
        <v>294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247</v>
      </c>
      <c r="D845" t="s">
        <v>248</v>
      </c>
      <c r="E845" t="s">
        <v>294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249</v>
      </c>
      <c r="D846" t="s">
        <v>250</v>
      </c>
      <c r="E846" t="s">
        <v>292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282</v>
      </c>
      <c r="D847" t="s">
        <v>283</v>
      </c>
      <c r="E847" t="s">
        <v>294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284</v>
      </c>
      <c r="D848" t="s">
        <v>285</v>
      </c>
      <c r="E848" t="s">
        <v>294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251</v>
      </c>
      <c r="D849" t="s">
        <v>252</v>
      </c>
      <c r="E849" t="s">
        <v>292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253</v>
      </c>
      <c r="D850" t="s">
        <v>254</v>
      </c>
      <c r="E850" t="s">
        <v>294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286</v>
      </c>
      <c r="D851" t="s">
        <v>287</v>
      </c>
      <c r="E851" t="s">
        <v>294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288</v>
      </c>
      <c r="D852" t="s">
        <v>289</v>
      </c>
      <c r="E852" t="s">
        <v>294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406</v>
      </c>
      <c r="E853" t="s">
        <v>292</v>
      </c>
      <c r="F853">
        <v>0</v>
      </c>
      <c r="G853">
        <v>0</v>
      </c>
      <c r="H853" t="s">
        <v>125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293</v>
      </c>
      <c r="F854">
        <v>108</v>
      </c>
      <c r="G854">
        <v>109</v>
      </c>
      <c r="H854">
        <v>112</v>
      </c>
      <c r="I854">
        <v>110</v>
      </c>
      <c r="J854">
        <v>142</v>
      </c>
      <c r="K854">
        <v>96</v>
      </c>
    </row>
    <row r="855" spans="2:11" x14ac:dyDescent="0.2">
      <c r="B855" t="s">
        <v>2</v>
      </c>
      <c r="C855" s="2" t="s">
        <v>86</v>
      </c>
      <c r="D855" t="s">
        <v>402</v>
      </c>
      <c r="E855" t="s">
        <v>292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290</v>
      </c>
      <c r="D856" t="s">
        <v>434</v>
      </c>
      <c r="E856" t="s">
        <v>292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404</v>
      </c>
      <c r="E857" t="s">
        <v>293</v>
      </c>
      <c r="F857">
        <v>3</v>
      </c>
      <c r="G857">
        <v>10</v>
      </c>
      <c r="H857">
        <v>15</v>
      </c>
      <c r="I857">
        <v>15</v>
      </c>
      <c r="J857">
        <v>8</v>
      </c>
      <c r="K857">
        <v>6</v>
      </c>
    </row>
    <row r="858" spans="2:11" x14ac:dyDescent="0.2">
      <c r="B858" t="s">
        <v>3</v>
      </c>
      <c r="C858" s="2" t="s">
        <v>88</v>
      </c>
      <c r="D858" t="s">
        <v>89</v>
      </c>
      <c r="E858" t="s">
        <v>293</v>
      </c>
      <c r="F858">
        <v>13</v>
      </c>
      <c r="G858">
        <v>19</v>
      </c>
      <c r="H858">
        <v>18</v>
      </c>
      <c r="I858">
        <v>27</v>
      </c>
      <c r="J858">
        <v>28</v>
      </c>
      <c r="K858">
        <v>36</v>
      </c>
    </row>
    <row r="859" spans="2:11" x14ac:dyDescent="0.2">
      <c r="B859" t="s">
        <v>3</v>
      </c>
      <c r="C859" s="2" t="s">
        <v>90</v>
      </c>
      <c r="D859" t="s">
        <v>91</v>
      </c>
      <c r="E859" t="s">
        <v>293</v>
      </c>
      <c r="F859">
        <v>1</v>
      </c>
      <c r="G859">
        <v>0</v>
      </c>
      <c r="H859">
        <v>0</v>
      </c>
      <c r="I859">
        <v>2</v>
      </c>
      <c r="J859">
        <v>5</v>
      </c>
      <c r="K859">
        <v>3</v>
      </c>
    </row>
    <row r="860" spans="2:11" x14ac:dyDescent="0.2">
      <c r="B860" t="s">
        <v>3</v>
      </c>
      <c r="C860" s="2" t="s">
        <v>92</v>
      </c>
      <c r="D860" t="s">
        <v>93</v>
      </c>
      <c r="E860" t="s">
        <v>293</v>
      </c>
      <c r="F860">
        <v>222</v>
      </c>
      <c r="G860">
        <v>226</v>
      </c>
      <c r="H860">
        <v>185</v>
      </c>
      <c r="I860">
        <v>181</v>
      </c>
      <c r="J860">
        <v>170</v>
      </c>
      <c r="K860">
        <v>201</v>
      </c>
    </row>
    <row r="861" spans="2:11" x14ac:dyDescent="0.2">
      <c r="B861" t="s">
        <v>3</v>
      </c>
      <c r="C861" s="2" t="s">
        <v>94</v>
      </c>
      <c r="D861" t="s">
        <v>95</v>
      </c>
      <c r="E861" t="s">
        <v>293</v>
      </c>
      <c r="F861">
        <v>14</v>
      </c>
      <c r="G861">
        <v>6</v>
      </c>
      <c r="H861">
        <v>8</v>
      </c>
      <c r="I861">
        <v>3</v>
      </c>
      <c r="J861">
        <v>9</v>
      </c>
      <c r="K861">
        <v>6</v>
      </c>
    </row>
    <row r="862" spans="2:11" x14ac:dyDescent="0.2">
      <c r="B862" t="s">
        <v>3</v>
      </c>
      <c r="C862" s="2" t="s">
        <v>255</v>
      </c>
      <c r="D862" t="s">
        <v>391</v>
      </c>
      <c r="E862" t="s">
        <v>292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 x14ac:dyDescent="0.2">
      <c r="B863" t="s">
        <v>3</v>
      </c>
      <c r="C863" s="2" t="s">
        <v>96</v>
      </c>
      <c r="D863" t="s">
        <v>97</v>
      </c>
      <c r="E863" t="s">
        <v>293</v>
      </c>
      <c r="F863">
        <v>37</v>
      </c>
      <c r="G863">
        <v>55</v>
      </c>
      <c r="H863">
        <v>57</v>
      </c>
      <c r="I863">
        <v>50</v>
      </c>
      <c r="J863">
        <v>57</v>
      </c>
      <c r="K863">
        <v>41</v>
      </c>
    </row>
    <row r="864" spans="2:11" x14ac:dyDescent="0.2">
      <c r="B864" t="s">
        <v>3</v>
      </c>
      <c r="C864" s="2" t="s">
        <v>98</v>
      </c>
      <c r="D864" t="s">
        <v>99</v>
      </c>
      <c r="E864" t="s">
        <v>293</v>
      </c>
      <c r="F864">
        <v>83</v>
      </c>
      <c r="G864">
        <v>79</v>
      </c>
      <c r="H864">
        <v>92</v>
      </c>
      <c r="I864">
        <v>71</v>
      </c>
      <c r="J864">
        <v>54</v>
      </c>
      <c r="K864">
        <v>164</v>
      </c>
    </row>
    <row r="865" spans="2:11" x14ac:dyDescent="0.2">
      <c r="B865" t="s">
        <v>3</v>
      </c>
      <c r="C865" s="2" t="s">
        <v>100</v>
      </c>
      <c r="D865" t="s">
        <v>392</v>
      </c>
      <c r="E865" t="s">
        <v>292</v>
      </c>
      <c r="F865">
        <v>0</v>
      </c>
      <c r="G865" t="s">
        <v>125</v>
      </c>
      <c r="H865" t="s">
        <v>125</v>
      </c>
      <c r="I865" t="s">
        <v>125</v>
      </c>
      <c r="J865" t="s">
        <v>125</v>
      </c>
      <c r="K865" t="s">
        <v>125</v>
      </c>
    </row>
    <row r="866" spans="2:11" x14ac:dyDescent="0.2">
      <c r="B866" t="s">
        <v>3</v>
      </c>
      <c r="C866" s="2" t="s">
        <v>256</v>
      </c>
      <c r="D866" t="s">
        <v>378</v>
      </c>
      <c r="E866" t="s">
        <v>292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293</v>
      </c>
      <c r="F867">
        <v>60</v>
      </c>
      <c r="G867">
        <v>52</v>
      </c>
      <c r="H867">
        <v>64</v>
      </c>
      <c r="I867">
        <v>55</v>
      </c>
      <c r="J867">
        <v>56</v>
      </c>
      <c r="K867">
        <v>86</v>
      </c>
    </row>
    <row r="868" spans="2:11" x14ac:dyDescent="0.2">
      <c r="B868" t="s">
        <v>3</v>
      </c>
      <c r="C868" s="2" t="s">
        <v>104</v>
      </c>
      <c r="D868" t="s">
        <v>393</v>
      </c>
      <c r="E868" t="s">
        <v>293</v>
      </c>
      <c r="F868">
        <v>0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105</v>
      </c>
      <c r="D869" t="s">
        <v>441</v>
      </c>
      <c r="E869" t="s">
        <v>292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 x14ac:dyDescent="0.2">
      <c r="B870" t="s">
        <v>3</v>
      </c>
      <c r="C870" s="2" t="s">
        <v>257</v>
      </c>
      <c r="D870" t="s">
        <v>394</v>
      </c>
      <c r="E870" t="s">
        <v>293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106</v>
      </c>
      <c r="D871" t="s">
        <v>107</v>
      </c>
      <c r="E871" t="s">
        <v>293</v>
      </c>
      <c r="F871">
        <v>2</v>
      </c>
      <c r="G871">
        <v>0</v>
      </c>
      <c r="H871">
        <v>5</v>
      </c>
      <c r="I871">
        <v>1</v>
      </c>
      <c r="J871">
        <v>2</v>
      </c>
      <c r="K871">
        <v>0</v>
      </c>
    </row>
    <row r="872" spans="2:11" x14ac:dyDescent="0.2">
      <c r="B872" t="s">
        <v>3</v>
      </c>
      <c r="C872" s="2" t="s">
        <v>258</v>
      </c>
      <c r="D872" t="s">
        <v>379</v>
      </c>
      <c r="E872" t="s">
        <v>292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259</v>
      </c>
      <c r="D873" t="s">
        <v>395</v>
      </c>
      <c r="E873" t="s">
        <v>292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 x14ac:dyDescent="0.2">
      <c r="B874" t="s">
        <v>3</v>
      </c>
      <c r="C874" s="2" t="s">
        <v>108</v>
      </c>
      <c r="D874" t="s">
        <v>442</v>
      </c>
      <c r="E874" t="s">
        <v>293</v>
      </c>
      <c r="F874">
        <v>236</v>
      </c>
      <c r="G874">
        <v>226</v>
      </c>
      <c r="H874">
        <v>220</v>
      </c>
      <c r="I874">
        <v>251</v>
      </c>
      <c r="J874">
        <v>246</v>
      </c>
      <c r="K874">
        <v>298</v>
      </c>
    </row>
    <row r="875" spans="2:11" x14ac:dyDescent="0.2">
      <c r="B875" t="s">
        <v>3</v>
      </c>
      <c r="C875" s="2" t="s">
        <v>109</v>
      </c>
      <c r="D875" t="s">
        <v>110</v>
      </c>
      <c r="E875" t="s">
        <v>293</v>
      </c>
      <c r="F875">
        <v>64</v>
      </c>
      <c r="G875">
        <v>69</v>
      </c>
      <c r="H875">
        <v>50</v>
      </c>
      <c r="I875">
        <v>63</v>
      </c>
      <c r="J875">
        <v>65</v>
      </c>
      <c r="K875">
        <v>41</v>
      </c>
    </row>
    <row r="876" spans="2:11" x14ac:dyDescent="0.2">
      <c r="B876" t="s">
        <v>3</v>
      </c>
      <c r="C876" s="2" t="s">
        <v>111</v>
      </c>
      <c r="D876" t="s">
        <v>112</v>
      </c>
      <c r="E876" t="s">
        <v>293</v>
      </c>
      <c r="F876">
        <v>11</v>
      </c>
      <c r="G876">
        <v>0</v>
      </c>
      <c r="H876">
        <v>2</v>
      </c>
      <c r="I876">
        <v>4</v>
      </c>
      <c r="J876">
        <v>7</v>
      </c>
      <c r="K876">
        <v>3</v>
      </c>
    </row>
    <row r="877" spans="2:11" x14ac:dyDescent="0.2">
      <c r="B877" t="s">
        <v>3</v>
      </c>
      <c r="C877" s="2" t="s">
        <v>269</v>
      </c>
      <c r="D877" t="s">
        <v>405</v>
      </c>
      <c r="E877" t="s">
        <v>292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 x14ac:dyDescent="0.2">
      <c r="B878" t="s">
        <v>3</v>
      </c>
      <c r="C878" s="2" t="s">
        <v>260</v>
      </c>
      <c r="D878" t="s">
        <v>261</v>
      </c>
      <c r="E878" t="s">
        <v>292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 x14ac:dyDescent="0.2">
      <c r="B879" t="s">
        <v>3</v>
      </c>
      <c r="C879" s="2" t="s">
        <v>262</v>
      </c>
      <c r="D879" t="s">
        <v>380</v>
      </c>
      <c r="E879" t="s">
        <v>292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263</v>
      </c>
      <c r="D880" t="s">
        <v>396</v>
      </c>
      <c r="E880" t="s">
        <v>292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264</v>
      </c>
      <c r="D881" t="s">
        <v>381</v>
      </c>
      <c r="E881" t="s">
        <v>292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113</v>
      </c>
      <c r="D882" t="s">
        <v>114</v>
      </c>
      <c r="E882" t="s">
        <v>294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115</v>
      </c>
      <c r="D883" t="s">
        <v>116</v>
      </c>
      <c r="E883" t="s">
        <v>293</v>
      </c>
      <c r="F883">
        <v>62</v>
      </c>
      <c r="G883">
        <v>80</v>
      </c>
      <c r="H883">
        <v>51</v>
      </c>
      <c r="I883">
        <v>49</v>
      </c>
      <c r="J883">
        <v>24</v>
      </c>
      <c r="K883">
        <v>14</v>
      </c>
    </row>
    <row r="884" spans="2:11" x14ac:dyDescent="0.2">
      <c r="B884" t="s">
        <v>3</v>
      </c>
      <c r="C884" s="2" t="s">
        <v>117</v>
      </c>
      <c r="D884" t="s">
        <v>118</v>
      </c>
      <c r="E884" t="s">
        <v>294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129</v>
      </c>
      <c r="D885" t="s">
        <v>127</v>
      </c>
      <c r="E885" t="s">
        <v>294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 x14ac:dyDescent="0.2">
      <c r="B886" t="s">
        <v>449</v>
      </c>
      <c r="C886" s="2" t="s">
        <v>101</v>
      </c>
      <c r="D886" t="s">
        <v>433</v>
      </c>
      <c r="E886" t="s">
        <v>293</v>
      </c>
      <c r="F886">
        <v>323</v>
      </c>
      <c r="G886">
        <v>299</v>
      </c>
      <c r="H886">
        <v>319</v>
      </c>
      <c r="I886">
        <v>533</v>
      </c>
      <c r="J886">
        <v>290</v>
      </c>
      <c r="K886">
        <v>619</v>
      </c>
    </row>
    <row r="887" spans="2:11" x14ac:dyDescent="0.2">
      <c r="B887" t="s">
        <v>449</v>
      </c>
      <c r="C887" s="2" t="s">
        <v>78</v>
      </c>
      <c r="D887" t="s">
        <v>432</v>
      </c>
      <c r="E887" t="s">
        <v>293</v>
      </c>
      <c r="F887">
        <v>48</v>
      </c>
      <c r="G887">
        <v>79</v>
      </c>
      <c r="H887">
        <v>65</v>
      </c>
      <c r="I887">
        <v>189</v>
      </c>
      <c r="J887">
        <v>181</v>
      </c>
      <c r="K887">
        <v>184</v>
      </c>
    </row>
    <row r="889" spans="2:11" x14ac:dyDescent="0.2">
      <c r="B889" t="s">
        <v>382</v>
      </c>
      <c r="C889" s="2" t="s">
        <v>383</v>
      </c>
      <c r="D889" t="s">
        <v>384</v>
      </c>
    </row>
    <row r="891" spans="2:11" x14ac:dyDescent="0.2">
      <c r="B891" t="s">
        <v>322</v>
      </c>
      <c r="C891" s="2" t="s">
        <v>8</v>
      </c>
      <c r="D891" t="s">
        <v>9</v>
      </c>
      <c r="E891" t="s">
        <v>291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324</v>
      </c>
      <c r="C892" s="2" t="s">
        <v>353</v>
      </c>
      <c r="D892" t="s">
        <v>354</v>
      </c>
      <c r="E892" t="s">
        <v>355</v>
      </c>
      <c r="F892" t="s">
        <v>358</v>
      </c>
      <c r="G892" t="s">
        <v>358</v>
      </c>
      <c r="H892" t="s">
        <v>358</v>
      </c>
      <c r="I892" t="s">
        <v>358</v>
      </c>
      <c r="J892" t="s">
        <v>358</v>
      </c>
      <c r="K892" t="s">
        <v>358</v>
      </c>
    </row>
    <row r="893" spans="2:11" x14ac:dyDescent="0.2">
      <c r="B893" t="s">
        <v>1</v>
      </c>
      <c r="C893" s="2" t="s">
        <v>151</v>
      </c>
      <c r="D893" t="s">
        <v>152</v>
      </c>
      <c r="E893" t="s">
        <v>292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431</v>
      </c>
      <c r="E894" t="s">
        <v>293</v>
      </c>
      <c r="F894">
        <v>3111</v>
      </c>
      <c r="G894">
        <v>2333</v>
      </c>
      <c r="H894">
        <v>2408</v>
      </c>
      <c r="I894">
        <v>3013</v>
      </c>
      <c r="J894">
        <v>3312</v>
      </c>
      <c r="K894">
        <v>3410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292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153</v>
      </c>
      <c r="D896" t="s">
        <v>154</v>
      </c>
      <c r="E896" t="s">
        <v>292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155</v>
      </c>
      <c r="D897" t="s">
        <v>156</v>
      </c>
      <c r="E897" t="s">
        <v>292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293</v>
      </c>
      <c r="F898">
        <v>4429</v>
      </c>
      <c r="G898">
        <v>4522</v>
      </c>
      <c r="H898">
        <v>5027</v>
      </c>
      <c r="I898">
        <v>5592</v>
      </c>
      <c r="J898">
        <v>5958</v>
      </c>
      <c r="K898">
        <v>5773</v>
      </c>
    </row>
    <row r="899" spans="2:11" x14ac:dyDescent="0.2">
      <c r="B899" t="s">
        <v>1</v>
      </c>
      <c r="C899" s="2" t="s">
        <v>157</v>
      </c>
      <c r="D899" t="s">
        <v>158</v>
      </c>
      <c r="E899" t="s">
        <v>292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159</v>
      </c>
      <c r="D900" t="s">
        <v>160</v>
      </c>
      <c r="E900" t="s">
        <v>292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161</v>
      </c>
      <c r="D901" t="s">
        <v>162</v>
      </c>
      <c r="E901" t="s">
        <v>292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293</v>
      </c>
      <c r="F902">
        <v>0</v>
      </c>
      <c r="G902" t="s">
        <v>125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163</v>
      </c>
      <c r="D903" t="s">
        <v>164</v>
      </c>
      <c r="E903" t="s">
        <v>292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293</v>
      </c>
      <c r="F904">
        <v>3175</v>
      </c>
      <c r="G904">
        <v>3086</v>
      </c>
      <c r="H904">
        <v>3193</v>
      </c>
      <c r="I904">
        <v>3621</v>
      </c>
      <c r="J904">
        <v>3701</v>
      </c>
      <c r="K904">
        <v>3792</v>
      </c>
    </row>
    <row r="905" spans="2:11" x14ac:dyDescent="0.2">
      <c r="B905" t="s">
        <v>1</v>
      </c>
      <c r="C905" s="2" t="s">
        <v>165</v>
      </c>
      <c r="D905" t="s">
        <v>166</v>
      </c>
      <c r="E905" t="s">
        <v>292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292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167</v>
      </c>
      <c r="D907" t="s">
        <v>168</v>
      </c>
      <c r="E907" t="s">
        <v>292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169</v>
      </c>
      <c r="D908" t="s">
        <v>170</v>
      </c>
      <c r="E908" t="s">
        <v>292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171</v>
      </c>
      <c r="D909" t="s">
        <v>172</v>
      </c>
      <c r="E909" t="s">
        <v>292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293</v>
      </c>
      <c r="F910">
        <v>408</v>
      </c>
      <c r="G910">
        <v>526</v>
      </c>
      <c r="H910">
        <v>483</v>
      </c>
      <c r="I910">
        <v>462</v>
      </c>
      <c r="J910">
        <v>475</v>
      </c>
      <c r="K910">
        <v>439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292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173</v>
      </c>
      <c r="D912" t="s">
        <v>174</v>
      </c>
      <c r="E912" t="s">
        <v>292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175</v>
      </c>
      <c r="D913" t="s">
        <v>176</v>
      </c>
      <c r="E913" t="s">
        <v>292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397</v>
      </c>
      <c r="E914" t="s">
        <v>293</v>
      </c>
      <c r="F914">
        <v>1313</v>
      </c>
      <c r="G914">
        <v>901</v>
      </c>
      <c r="H914">
        <v>472</v>
      </c>
      <c r="I914">
        <v>2</v>
      </c>
      <c r="J914">
        <v>0</v>
      </c>
      <c r="K914" t="s">
        <v>125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293</v>
      </c>
      <c r="F915">
        <v>2482</v>
      </c>
      <c r="G915">
        <v>2892</v>
      </c>
      <c r="H915">
        <v>2949</v>
      </c>
      <c r="I915">
        <v>3595</v>
      </c>
      <c r="J915">
        <v>3612</v>
      </c>
      <c r="K915">
        <v>3623</v>
      </c>
    </row>
    <row r="916" spans="2:11" x14ac:dyDescent="0.2">
      <c r="B916" t="s">
        <v>1</v>
      </c>
      <c r="C916" s="2" t="s">
        <v>177</v>
      </c>
      <c r="D916" t="s">
        <v>178</v>
      </c>
      <c r="E916" t="s">
        <v>292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179</v>
      </c>
      <c r="D917" t="s">
        <v>180</v>
      </c>
      <c r="E917" t="s">
        <v>292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181</v>
      </c>
      <c r="D918" t="s">
        <v>182</v>
      </c>
      <c r="E918" t="s">
        <v>292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292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398</v>
      </c>
      <c r="E920" t="s">
        <v>293</v>
      </c>
      <c r="F920">
        <v>2783</v>
      </c>
      <c r="G920">
        <v>3042</v>
      </c>
      <c r="H920">
        <v>3325</v>
      </c>
      <c r="I920">
        <v>3334</v>
      </c>
      <c r="J920">
        <v>4013</v>
      </c>
      <c r="K920">
        <v>4228</v>
      </c>
    </row>
    <row r="921" spans="2:11" x14ac:dyDescent="0.2">
      <c r="B921" t="s">
        <v>1</v>
      </c>
      <c r="C921" s="2" t="s">
        <v>183</v>
      </c>
      <c r="D921" t="s">
        <v>184</v>
      </c>
      <c r="E921" t="s">
        <v>292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185</v>
      </c>
      <c r="D922" t="s">
        <v>186</v>
      </c>
      <c r="E922" t="s">
        <v>292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187</v>
      </c>
      <c r="D923" t="s">
        <v>188</v>
      </c>
      <c r="E923" t="s">
        <v>292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189</v>
      </c>
      <c r="D924" t="s">
        <v>190</v>
      </c>
      <c r="E924" t="s">
        <v>292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191</v>
      </c>
      <c r="D925" t="s">
        <v>192</v>
      </c>
      <c r="E925" t="s">
        <v>292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193</v>
      </c>
      <c r="D926" t="s">
        <v>194</v>
      </c>
      <c r="E926" t="s">
        <v>292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399</v>
      </c>
      <c r="E927" t="s">
        <v>293</v>
      </c>
      <c r="F927">
        <v>3709</v>
      </c>
      <c r="G927">
        <v>3457</v>
      </c>
      <c r="H927">
        <v>3619</v>
      </c>
      <c r="I927">
        <v>3634</v>
      </c>
      <c r="J927">
        <v>3488</v>
      </c>
      <c r="K927">
        <v>3554</v>
      </c>
    </row>
    <row r="928" spans="2:11" x14ac:dyDescent="0.2">
      <c r="B928" t="s">
        <v>1</v>
      </c>
      <c r="C928" s="2" t="s">
        <v>195</v>
      </c>
      <c r="D928" t="s">
        <v>196</v>
      </c>
      <c r="E928" t="s">
        <v>292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197</v>
      </c>
      <c r="D929" t="s">
        <v>198</v>
      </c>
      <c r="E929" t="s">
        <v>292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292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199</v>
      </c>
      <c r="D931" t="s">
        <v>200</v>
      </c>
      <c r="E931" t="s">
        <v>292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201</v>
      </c>
      <c r="D932" t="s">
        <v>202</v>
      </c>
      <c r="E932" t="s">
        <v>292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292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203</v>
      </c>
      <c r="D934" t="s">
        <v>204</v>
      </c>
      <c r="E934" t="s">
        <v>292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293</v>
      </c>
      <c r="F935">
        <v>12414</v>
      </c>
      <c r="G935">
        <v>11787</v>
      </c>
      <c r="H935">
        <v>7097</v>
      </c>
      <c r="I935">
        <v>0</v>
      </c>
      <c r="J935">
        <v>0</v>
      </c>
      <c r="K935" t="s">
        <v>125</v>
      </c>
    </row>
    <row r="936" spans="2:11" x14ac:dyDescent="0.2">
      <c r="B936" t="s">
        <v>1</v>
      </c>
      <c r="C936" s="2" t="s">
        <v>205</v>
      </c>
      <c r="D936" t="s">
        <v>206</v>
      </c>
      <c r="E936" t="s">
        <v>292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293</v>
      </c>
      <c r="F937">
        <v>2341</v>
      </c>
      <c r="G937">
        <v>2534</v>
      </c>
      <c r="H937">
        <v>2783</v>
      </c>
      <c r="I937">
        <v>2626</v>
      </c>
      <c r="J937">
        <v>2891</v>
      </c>
      <c r="K937">
        <v>2954</v>
      </c>
    </row>
    <row r="938" spans="2:11" x14ac:dyDescent="0.2">
      <c r="B938" t="s">
        <v>1</v>
      </c>
      <c r="C938" s="2" t="s">
        <v>207</v>
      </c>
      <c r="D938" t="s">
        <v>208</v>
      </c>
      <c r="E938" t="s">
        <v>292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209</v>
      </c>
      <c r="D939" t="s">
        <v>210</v>
      </c>
      <c r="E939" t="s">
        <v>292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211</v>
      </c>
      <c r="D940" t="s">
        <v>212</v>
      </c>
      <c r="E940" t="s">
        <v>292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213</v>
      </c>
      <c r="D941" t="s">
        <v>214</v>
      </c>
      <c r="E941" t="s">
        <v>292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272</v>
      </c>
      <c r="D942" t="s">
        <v>273</v>
      </c>
      <c r="E942" t="s">
        <v>294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270</v>
      </c>
      <c r="D943" t="s">
        <v>271</v>
      </c>
      <c r="E943" t="s">
        <v>292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215</v>
      </c>
      <c r="D944" t="s">
        <v>216</v>
      </c>
      <c r="E944" t="s">
        <v>292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217</v>
      </c>
      <c r="D945" t="s">
        <v>218</v>
      </c>
      <c r="E945" t="s">
        <v>292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219</v>
      </c>
      <c r="D946" t="s">
        <v>390</v>
      </c>
      <c r="E946" t="s">
        <v>292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220</v>
      </c>
      <c r="D947" t="s">
        <v>221</v>
      </c>
      <c r="E947" t="s">
        <v>292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222</v>
      </c>
      <c r="D948" t="s">
        <v>349</v>
      </c>
      <c r="E948" t="s">
        <v>292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223</v>
      </c>
      <c r="D949" t="s">
        <v>350</v>
      </c>
      <c r="E949" t="s">
        <v>292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224</v>
      </c>
      <c r="D950" t="s">
        <v>351</v>
      </c>
      <c r="E950" t="s">
        <v>294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225</v>
      </c>
      <c r="D951" t="s">
        <v>226</v>
      </c>
      <c r="E951" t="s">
        <v>292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274</v>
      </c>
      <c r="D952" t="s">
        <v>275</v>
      </c>
      <c r="E952" t="s">
        <v>294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227</v>
      </c>
      <c r="D953" t="s">
        <v>228</v>
      </c>
      <c r="E953" t="s">
        <v>292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229</v>
      </c>
      <c r="D954" t="s">
        <v>230</v>
      </c>
      <c r="E954" t="s">
        <v>292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231</v>
      </c>
      <c r="D955" t="s">
        <v>400</v>
      </c>
      <c r="E955" t="s">
        <v>292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232</v>
      </c>
      <c r="D956" t="s">
        <v>401</v>
      </c>
      <c r="E956" t="s">
        <v>292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265</v>
      </c>
      <c r="D957" t="s">
        <v>266</v>
      </c>
      <c r="E957" t="s">
        <v>292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295</v>
      </c>
      <c r="C958" s="2" t="s">
        <v>276</v>
      </c>
      <c r="D958" t="s">
        <v>277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233</v>
      </c>
      <c r="D959" t="s">
        <v>234</v>
      </c>
      <c r="E959" t="s">
        <v>292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278</v>
      </c>
      <c r="D960" t="s">
        <v>279</v>
      </c>
      <c r="E960" t="s">
        <v>294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375</v>
      </c>
      <c r="E961" t="s">
        <v>292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293</v>
      </c>
      <c r="F962">
        <v>1550</v>
      </c>
      <c r="G962">
        <v>1676</v>
      </c>
      <c r="H962">
        <v>1663</v>
      </c>
      <c r="I962">
        <v>1356</v>
      </c>
      <c r="J962">
        <v>1492</v>
      </c>
      <c r="K962">
        <v>1478</v>
      </c>
    </row>
    <row r="963" spans="2:11" x14ac:dyDescent="0.2">
      <c r="B963" t="s">
        <v>2</v>
      </c>
      <c r="C963" s="2" t="s">
        <v>235</v>
      </c>
      <c r="D963" t="s">
        <v>236</v>
      </c>
      <c r="E963" t="s">
        <v>292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293</v>
      </c>
      <c r="F964">
        <v>4408</v>
      </c>
      <c r="G964">
        <v>5815</v>
      </c>
      <c r="H964">
        <v>5239</v>
      </c>
      <c r="I964">
        <v>5960</v>
      </c>
      <c r="J964">
        <v>4875</v>
      </c>
      <c r="K964">
        <v>5193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293</v>
      </c>
      <c r="F965">
        <v>7154</v>
      </c>
      <c r="G965">
        <v>6608</v>
      </c>
      <c r="H965">
        <v>5586</v>
      </c>
      <c r="I965">
        <v>0</v>
      </c>
      <c r="J965">
        <v>0</v>
      </c>
      <c r="K965" t="s">
        <v>125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293</v>
      </c>
      <c r="F966">
        <v>3129</v>
      </c>
      <c r="G966">
        <v>3514</v>
      </c>
      <c r="H966">
        <v>3030</v>
      </c>
      <c r="I966">
        <v>2989</v>
      </c>
      <c r="J966">
        <v>2633</v>
      </c>
      <c r="K966">
        <v>2788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293</v>
      </c>
      <c r="F967">
        <v>3050</v>
      </c>
      <c r="G967">
        <v>2883</v>
      </c>
      <c r="H967">
        <v>2802</v>
      </c>
      <c r="I967">
        <v>3275</v>
      </c>
      <c r="J967">
        <v>2696</v>
      </c>
      <c r="K967">
        <v>2905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293</v>
      </c>
      <c r="F968">
        <v>2702</v>
      </c>
      <c r="G968">
        <v>2407</v>
      </c>
      <c r="H968">
        <v>2078</v>
      </c>
      <c r="I968">
        <v>3026</v>
      </c>
      <c r="J968">
        <v>2664</v>
      </c>
      <c r="K968">
        <v>3205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293</v>
      </c>
      <c r="F969">
        <v>11915</v>
      </c>
      <c r="G969">
        <v>12699</v>
      </c>
      <c r="H969">
        <v>10716</v>
      </c>
      <c r="I969">
        <v>10647</v>
      </c>
      <c r="J969">
        <v>8345</v>
      </c>
      <c r="K969">
        <v>8644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293</v>
      </c>
      <c r="F970">
        <v>2275</v>
      </c>
      <c r="G970">
        <v>2583</v>
      </c>
      <c r="H970">
        <v>2257</v>
      </c>
      <c r="I970">
        <v>2693</v>
      </c>
      <c r="J970">
        <v>2327</v>
      </c>
      <c r="K970">
        <v>2738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292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293</v>
      </c>
      <c r="F972">
        <v>4251</v>
      </c>
      <c r="G972">
        <v>5083</v>
      </c>
      <c r="H972">
        <v>4112</v>
      </c>
      <c r="I972">
        <v>4901</v>
      </c>
      <c r="J972">
        <v>4096</v>
      </c>
      <c r="K972">
        <v>4540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293</v>
      </c>
      <c r="F973">
        <v>1312</v>
      </c>
      <c r="G973">
        <v>1699</v>
      </c>
      <c r="H973">
        <v>1490</v>
      </c>
      <c r="I973">
        <v>1118</v>
      </c>
      <c r="J973">
        <v>1401</v>
      </c>
      <c r="K973">
        <v>1177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293</v>
      </c>
      <c r="F974">
        <v>1278</v>
      </c>
      <c r="G974">
        <v>1640</v>
      </c>
      <c r="H974">
        <v>1291</v>
      </c>
      <c r="I974">
        <v>1311</v>
      </c>
      <c r="J974">
        <v>1422</v>
      </c>
      <c r="K974">
        <v>1392</v>
      </c>
    </row>
    <row r="975" spans="2:11" x14ac:dyDescent="0.2">
      <c r="B975" t="s">
        <v>2</v>
      </c>
      <c r="C975" s="2" t="s">
        <v>237</v>
      </c>
      <c r="D975" t="s">
        <v>238</v>
      </c>
      <c r="E975" t="s">
        <v>292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293</v>
      </c>
      <c r="F976">
        <v>1651</v>
      </c>
      <c r="G976">
        <v>1604</v>
      </c>
      <c r="H976">
        <v>1818</v>
      </c>
      <c r="I976">
        <v>2072</v>
      </c>
      <c r="J976">
        <v>1752</v>
      </c>
      <c r="K976">
        <v>2042</v>
      </c>
    </row>
    <row r="977" spans="2:11" x14ac:dyDescent="0.2">
      <c r="B977" t="s">
        <v>2</v>
      </c>
      <c r="C977" s="2" t="s">
        <v>239</v>
      </c>
      <c r="D977" t="s">
        <v>240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293</v>
      </c>
      <c r="F978">
        <v>164</v>
      </c>
      <c r="G978">
        <v>473</v>
      </c>
      <c r="H978">
        <v>363</v>
      </c>
      <c r="I978">
        <v>349</v>
      </c>
      <c r="J978">
        <v>293</v>
      </c>
      <c r="K978">
        <v>347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293</v>
      </c>
      <c r="F979">
        <v>9794</v>
      </c>
      <c r="G979">
        <v>9744</v>
      </c>
      <c r="H979">
        <v>10099</v>
      </c>
      <c r="I979">
        <v>9236</v>
      </c>
      <c r="J979">
        <v>8074</v>
      </c>
      <c r="K979">
        <v>8667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293</v>
      </c>
      <c r="F980">
        <v>2145</v>
      </c>
      <c r="G980">
        <v>2414</v>
      </c>
      <c r="H980">
        <v>2165</v>
      </c>
      <c r="I980">
        <v>1953</v>
      </c>
      <c r="J980">
        <v>1628</v>
      </c>
      <c r="K980">
        <v>1390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293</v>
      </c>
      <c r="F981">
        <v>164</v>
      </c>
      <c r="G981">
        <v>147</v>
      </c>
      <c r="H981">
        <v>145</v>
      </c>
      <c r="I981">
        <v>192</v>
      </c>
      <c r="J981">
        <v>194</v>
      </c>
      <c r="K981">
        <v>196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293</v>
      </c>
      <c r="F982">
        <v>6405</v>
      </c>
      <c r="G982">
        <v>6963</v>
      </c>
      <c r="H982">
        <v>5121</v>
      </c>
      <c r="I982">
        <v>5447</v>
      </c>
      <c r="J982">
        <v>4882</v>
      </c>
      <c r="K982">
        <v>6269</v>
      </c>
    </row>
    <row r="983" spans="2:11" x14ac:dyDescent="0.2">
      <c r="B983" t="s">
        <v>2</v>
      </c>
      <c r="C983" s="2" t="s">
        <v>75</v>
      </c>
      <c r="D983" t="s">
        <v>479</v>
      </c>
      <c r="E983" t="s">
        <v>293</v>
      </c>
      <c r="F983">
        <v>8649</v>
      </c>
      <c r="G983">
        <v>10285</v>
      </c>
      <c r="H983">
        <v>11837</v>
      </c>
      <c r="I983">
        <v>17156</v>
      </c>
      <c r="J983">
        <v>15771</v>
      </c>
      <c r="K983">
        <v>16455</v>
      </c>
    </row>
    <row r="984" spans="2:11" x14ac:dyDescent="0.2">
      <c r="B984" t="s">
        <v>2</v>
      </c>
      <c r="C984" s="2" t="s">
        <v>76</v>
      </c>
      <c r="D984" t="s">
        <v>376</v>
      </c>
      <c r="E984" t="s">
        <v>293</v>
      </c>
      <c r="F984">
        <v>6908</v>
      </c>
      <c r="G984">
        <v>7003</v>
      </c>
      <c r="H984">
        <v>6539</v>
      </c>
      <c r="I984">
        <v>6532</v>
      </c>
      <c r="J984">
        <v>6704</v>
      </c>
      <c r="K984">
        <v>6266</v>
      </c>
    </row>
    <row r="985" spans="2:11" x14ac:dyDescent="0.2">
      <c r="B985" t="s">
        <v>2</v>
      </c>
      <c r="C985" s="2" t="s">
        <v>77</v>
      </c>
      <c r="D985" t="s">
        <v>377</v>
      </c>
      <c r="E985" t="s">
        <v>293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241</v>
      </c>
      <c r="D986" t="s">
        <v>242</v>
      </c>
      <c r="E986" t="s">
        <v>292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293</v>
      </c>
      <c r="F987">
        <v>13786</v>
      </c>
      <c r="G987">
        <v>12267</v>
      </c>
      <c r="H987">
        <v>12223</v>
      </c>
      <c r="I987">
        <v>12804</v>
      </c>
      <c r="J987">
        <v>9764</v>
      </c>
      <c r="K987">
        <v>12326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293</v>
      </c>
      <c r="F988">
        <v>711</v>
      </c>
      <c r="G988">
        <v>798</v>
      </c>
      <c r="H988">
        <v>740</v>
      </c>
      <c r="I988">
        <v>664</v>
      </c>
      <c r="J988">
        <v>692</v>
      </c>
      <c r="K988">
        <v>648</v>
      </c>
    </row>
    <row r="989" spans="2:11" x14ac:dyDescent="0.2">
      <c r="B989" t="s">
        <v>2</v>
      </c>
      <c r="C989" s="2" t="s">
        <v>243</v>
      </c>
      <c r="D989" t="s">
        <v>244</v>
      </c>
      <c r="E989" t="s">
        <v>294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267</v>
      </c>
      <c r="D990" t="s">
        <v>268</v>
      </c>
      <c r="E990" t="s">
        <v>294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280</v>
      </c>
      <c r="D991" t="s">
        <v>281</v>
      </c>
      <c r="E991" t="s">
        <v>294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245</v>
      </c>
      <c r="D992" t="s">
        <v>246</v>
      </c>
      <c r="E992" t="s">
        <v>294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247</v>
      </c>
      <c r="D993" t="s">
        <v>248</v>
      </c>
      <c r="E993" t="s">
        <v>294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249</v>
      </c>
      <c r="D994" t="s">
        <v>250</v>
      </c>
      <c r="E994" t="s">
        <v>292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282</v>
      </c>
      <c r="D995" t="s">
        <v>283</v>
      </c>
      <c r="E995" t="s">
        <v>294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284</v>
      </c>
      <c r="D996" t="s">
        <v>285</v>
      </c>
      <c r="E996" t="s">
        <v>294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251</v>
      </c>
      <c r="D997" t="s">
        <v>252</v>
      </c>
      <c r="E997" t="s">
        <v>292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253</v>
      </c>
      <c r="D998" t="s">
        <v>254</v>
      </c>
      <c r="E998" t="s">
        <v>294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286</v>
      </c>
      <c r="D999" t="s">
        <v>287</v>
      </c>
      <c r="E999" t="s">
        <v>294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288</v>
      </c>
      <c r="D1000" t="s">
        <v>289</v>
      </c>
      <c r="E1000" t="s">
        <v>294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406</v>
      </c>
      <c r="E1001" t="s">
        <v>292</v>
      </c>
      <c r="F1001">
        <v>0</v>
      </c>
      <c r="G1001">
        <v>0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293</v>
      </c>
      <c r="F1002">
        <v>3576</v>
      </c>
      <c r="G1002">
        <v>3898</v>
      </c>
      <c r="H1002">
        <v>3356</v>
      </c>
      <c r="I1002">
        <v>3219</v>
      </c>
      <c r="J1002">
        <v>2927</v>
      </c>
      <c r="K1002">
        <v>2810</v>
      </c>
    </row>
    <row r="1003" spans="2:11" x14ac:dyDescent="0.2">
      <c r="B1003" t="s">
        <v>2</v>
      </c>
      <c r="C1003" s="2" t="s">
        <v>86</v>
      </c>
      <c r="D1003" t="s">
        <v>402</v>
      </c>
      <c r="E1003" t="s">
        <v>292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290</v>
      </c>
      <c r="D1004" t="s">
        <v>434</v>
      </c>
      <c r="E1004" t="s">
        <v>292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404</v>
      </c>
      <c r="E1005" t="s">
        <v>293</v>
      </c>
      <c r="F1005">
        <v>1010</v>
      </c>
      <c r="G1005">
        <v>1163</v>
      </c>
      <c r="H1005">
        <v>1324</v>
      </c>
      <c r="I1005">
        <v>901</v>
      </c>
      <c r="J1005">
        <v>925</v>
      </c>
      <c r="K1005">
        <v>836</v>
      </c>
    </row>
    <row r="1006" spans="2:11" x14ac:dyDescent="0.2">
      <c r="B1006" t="s">
        <v>3</v>
      </c>
      <c r="C1006" s="2" t="s">
        <v>88</v>
      </c>
      <c r="D1006" t="s">
        <v>89</v>
      </c>
      <c r="E1006" t="s">
        <v>293</v>
      </c>
      <c r="F1006">
        <v>3779</v>
      </c>
      <c r="G1006">
        <v>3909</v>
      </c>
      <c r="H1006">
        <v>4049</v>
      </c>
      <c r="I1006">
        <v>4246</v>
      </c>
      <c r="J1006">
        <v>4320</v>
      </c>
      <c r="K1006">
        <v>4383</v>
      </c>
    </row>
    <row r="1007" spans="2:11" x14ac:dyDescent="0.2">
      <c r="B1007" t="s">
        <v>3</v>
      </c>
      <c r="C1007" s="2" t="s">
        <v>90</v>
      </c>
      <c r="D1007" t="s">
        <v>91</v>
      </c>
      <c r="E1007" t="s">
        <v>293</v>
      </c>
      <c r="F1007">
        <v>694</v>
      </c>
      <c r="G1007">
        <v>717</v>
      </c>
      <c r="H1007">
        <v>764</v>
      </c>
      <c r="I1007">
        <v>566</v>
      </c>
      <c r="J1007">
        <v>718</v>
      </c>
      <c r="K1007">
        <v>493</v>
      </c>
    </row>
    <row r="1008" spans="2:11" x14ac:dyDescent="0.2">
      <c r="B1008" t="s">
        <v>3</v>
      </c>
      <c r="C1008" s="2" t="s">
        <v>92</v>
      </c>
      <c r="D1008" t="s">
        <v>93</v>
      </c>
      <c r="E1008" t="s">
        <v>293</v>
      </c>
      <c r="F1008">
        <v>14324</v>
      </c>
      <c r="G1008">
        <v>15206</v>
      </c>
      <c r="H1008">
        <v>14942</v>
      </c>
      <c r="I1008">
        <v>14702</v>
      </c>
      <c r="J1008">
        <v>15251</v>
      </c>
      <c r="K1008">
        <v>15159</v>
      </c>
    </row>
    <row r="1009" spans="2:11" x14ac:dyDescent="0.2">
      <c r="B1009" t="s">
        <v>3</v>
      </c>
      <c r="C1009" s="2" t="s">
        <v>94</v>
      </c>
      <c r="D1009" t="s">
        <v>95</v>
      </c>
      <c r="E1009" t="s">
        <v>293</v>
      </c>
      <c r="F1009">
        <v>1190</v>
      </c>
      <c r="G1009">
        <v>1294</v>
      </c>
      <c r="H1009">
        <v>1222</v>
      </c>
      <c r="I1009">
        <v>1237</v>
      </c>
      <c r="J1009">
        <v>1202</v>
      </c>
      <c r="K1009">
        <v>1129</v>
      </c>
    </row>
    <row r="1010" spans="2:11" x14ac:dyDescent="0.2">
      <c r="B1010" t="s">
        <v>3</v>
      </c>
      <c r="C1010" s="2" t="s">
        <v>255</v>
      </c>
      <c r="D1010" t="s">
        <v>391</v>
      </c>
      <c r="E1010" t="s">
        <v>292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 x14ac:dyDescent="0.2">
      <c r="B1011" t="s">
        <v>3</v>
      </c>
      <c r="C1011" s="2" t="s">
        <v>96</v>
      </c>
      <c r="D1011" t="s">
        <v>97</v>
      </c>
      <c r="E1011" t="s">
        <v>293</v>
      </c>
      <c r="F1011">
        <v>2170</v>
      </c>
      <c r="G1011">
        <v>2134</v>
      </c>
      <c r="H1011">
        <v>2315</v>
      </c>
      <c r="I1011">
        <v>2187</v>
      </c>
      <c r="J1011">
        <v>2405</v>
      </c>
      <c r="K1011">
        <v>2041</v>
      </c>
    </row>
    <row r="1012" spans="2:11" x14ac:dyDescent="0.2">
      <c r="B1012" t="s">
        <v>3</v>
      </c>
      <c r="C1012" s="2" t="s">
        <v>98</v>
      </c>
      <c r="D1012" t="s">
        <v>99</v>
      </c>
      <c r="E1012" t="s">
        <v>293</v>
      </c>
      <c r="F1012">
        <v>3451</v>
      </c>
      <c r="G1012">
        <v>3600</v>
      </c>
      <c r="H1012">
        <v>3428</v>
      </c>
      <c r="I1012">
        <v>3337</v>
      </c>
      <c r="J1012">
        <v>3036</v>
      </c>
      <c r="K1012">
        <v>3461</v>
      </c>
    </row>
    <row r="1013" spans="2:11" x14ac:dyDescent="0.2">
      <c r="B1013" t="s">
        <v>3</v>
      </c>
      <c r="C1013" s="2" t="s">
        <v>100</v>
      </c>
      <c r="D1013" t="s">
        <v>392</v>
      </c>
      <c r="E1013" t="s">
        <v>292</v>
      </c>
      <c r="F1013">
        <v>0</v>
      </c>
      <c r="G1013" t="s">
        <v>125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 x14ac:dyDescent="0.2">
      <c r="B1014" t="s">
        <v>3</v>
      </c>
      <c r="C1014" s="2" t="s">
        <v>256</v>
      </c>
      <c r="D1014" t="s">
        <v>378</v>
      </c>
      <c r="E1014" t="s">
        <v>292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 x14ac:dyDescent="0.2">
      <c r="B1015" t="s">
        <v>3</v>
      </c>
      <c r="C1015" s="2" t="s">
        <v>102</v>
      </c>
      <c r="D1015" t="s">
        <v>103</v>
      </c>
      <c r="E1015" t="s">
        <v>293</v>
      </c>
      <c r="F1015">
        <v>5163</v>
      </c>
      <c r="G1015">
        <v>5241</v>
      </c>
      <c r="H1015">
        <v>5030</v>
      </c>
      <c r="I1015">
        <v>5033</v>
      </c>
      <c r="J1015">
        <v>5064</v>
      </c>
      <c r="K1015">
        <v>5246</v>
      </c>
    </row>
    <row r="1016" spans="2:11" x14ac:dyDescent="0.2">
      <c r="B1016" t="s">
        <v>3</v>
      </c>
      <c r="C1016" s="2" t="s">
        <v>104</v>
      </c>
      <c r="D1016" t="s">
        <v>393</v>
      </c>
      <c r="E1016" t="s">
        <v>293</v>
      </c>
      <c r="F1016">
        <v>0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105</v>
      </c>
      <c r="D1017" t="s">
        <v>441</v>
      </c>
      <c r="E1017" t="s">
        <v>292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 x14ac:dyDescent="0.2">
      <c r="B1018" t="s">
        <v>3</v>
      </c>
      <c r="C1018" s="2" t="s">
        <v>257</v>
      </c>
      <c r="D1018" t="s">
        <v>394</v>
      </c>
      <c r="E1018" t="s">
        <v>293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106</v>
      </c>
      <c r="D1019" t="s">
        <v>107</v>
      </c>
      <c r="E1019" t="s">
        <v>293</v>
      </c>
      <c r="F1019">
        <v>163</v>
      </c>
      <c r="G1019">
        <v>144</v>
      </c>
      <c r="H1019">
        <v>86</v>
      </c>
      <c r="I1019">
        <v>76</v>
      </c>
      <c r="J1019">
        <v>72</v>
      </c>
      <c r="K1019">
        <v>31</v>
      </c>
    </row>
    <row r="1020" spans="2:11" x14ac:dyDescent="0.2">
      <c r="B1020" t="s">
        <v>3</v>
      </c>
      <c r="C1020" s="2" t="s">
        <v>258</v>
      </c>
      <c r="D1020" t="s">
        <v>379</v>
      </c>
      <c r="E1020" t="s">
        <v>292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259</v>
      </c>
      <c r="D1021" t="s">
        <v>395</v>
      </c>
      <c r="E1021" t="s">
        <v>292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 x14ac:dyDescent="0.2">
      <c r="B1022" t="s">
        <v>3</v>
      </c>
      <c r="C1022" s="2" t="s">
        <v>108</v>
      </c>
      <c r="D1022" t="s">
        <v>442</v>
      </c>
      <c r="E1022" t="s">
        <v>293</v>
      </c>
      <c r="F1022">
        <v>13061</v>
      </c>
      <c r="G1022">
        <v>12838</v>
      </c>
      <c r="H1022">
        <v>12040</v>
      </c>
      <c r="I1022">
        <v>12608</v>
      </c>
      <c r="J1022">
        <v>12833</v>
      </c>
      <c r="K1022">
        <v>12805</v>
      </c>
    </row>
    <row r="1023" spans="2:11" x14ac:dyDescent="0.2">
      <c r="B1023" t="s">
        <v>3</v>
      </c>
      <c r="C1023" s="2" t="s">
        <v>109</v>
      </c>
      <c r="D1023" t="s">
        <v>110</v>
      </c>
      <c r="E1023" t="s">
        <v>293</v>
      </c>
      <c r="F1023">
        <v>2488</v>
      </c>
      <c r="G1023">
        <v>2322</v>
      </c>
      <c r="H1023">
        <v>2425</v>
      </c>
      <c r="I1023">
        <v>2578</v>
      </c>
      <c r="J1023">
        <v>2435</v>
      </c>
      <c r="K1023">
        <v>2381</v>
      </c>
    </row>
    <row r="1024" spans="2:11" x14ac:dyDescent="0.2">
      <c r="B1024" t="s">
        <v>3</v>
      </c>
      <c r="C1024" s="2" t="s">
        <v>111</v>
      </c>
      <c r="D1024" t="s">
        <v>112</v>
      </c>
      <c r="E1024" t="s">
        <v>293</v>
      </c>
      <c r="F1024">
        <v>748</v>
      </c>
      <c r="G1024">
        <v>811</v>
      </c>
      <c r="H1024">
        <v>731</v>
      </c>
      <c r="I1024">
        <v>749</v>
      </c>
      <c r="J1024">
        <v>671</v>
      </c>
      <c r="K1024">
        <v>578</v>
      </c>
    </row>
    <row r="1025" spans="2:11" x14ac:dyDescent="0.2">
      <c r="B1025" t="s">
        <v>3</v>
      </c>
      <c r="C1025" s="2" t="s">
        <v>269</v>
      </c>
      <c r="D1025" t="s">
        <v>405</v>
      </c>
      <c r="E1025" t="s">
        <v>292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 x14ac:dyDescent="0.2">
      <c r="B1026" t="s">
        <v>3</v>
      </c>
      <c r="C1026" s="2" t="s">
        <v>260</v>
      </c>
      <c r="D1026" t="s">
        <v>261</v>
      </c>
      <c r="E1026" t="s">
        <v>292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 x14ac:dyDescent="0.2">
      <c r="B1027" t="s">
        <v>3</v>
      </c>
      <c r="C1027" s="2" t="s">
        <v>262</v>
      </c>
      <c r="D1027" t="s">
        <v>380</v>
      </c>
      <c r="E1027" t="s">
        <v>292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263</v>
      </c>
      <c r="D1028" t="s">
        <v>396</v>
      </c>
      <c r="E1028" t="s">
        <v>292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264</v>
      </c>
      <c r="D1029" t="s">
        <v>381</v>
      </c>
      <c r="E1029" t="s">
        <v>292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113</v>
      </c>
      <c r="D1030" t="s">
        <v>114</v>
      </c>
      <c r="E1030" t="s">
        <v>294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115</v>
      </c>
      <c r="D1031" t="s">
        <v>116</v>
      </c>
      <c r="E1031" t="s">
        <v>293</v>
      </c>
      <c r="F1031">
        <v>1918</v>
      </c>
      <c r="G1031">
        <v>2151</v>
      </c>
      <c r="H1031">
        <v>2053</v>
      </c>
      <c r="I1031">
        <v>1895</v>
      </c>
      <c r="J1031">
        <v>1852</v>
      </c>
      <c r="K1031">
        <v>1715</v>
      </c>
    </row>
    <row r="1032" spans="2:11" x14ac:dyDescent="0.2">
      <c r="B1032" t="s">
        <v>3</v>
      </c>
      <c r="C1032" s="2" t="s">
        <v>117</v>
      </c>
      <c r="D1032" t="s">
        <v>118</v>
      </c>
      <c r="E1032" t="s">
        <v>294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129</v>
      </c>
      <c r="D1033" t="s">
        <v>127</v>
      </c>
      <c r="E1033" t="s">
        <v>294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 x14ac:dyDescent="0.2">
      <c r="B1034" t="s">
        <v>449</v>
      </c>
      <c r="C1034" s="2" t="s">
        <v>101</v>
      </c>
      <c r="D1034" t="s">
        <v>433</v>
      </c>
      <c r="E1034" t="s">
        <v>293</v>
      </c>
      <c r="F1034">
        <v>7035</v>
      </c>
      <c r="G1034">
        <v>6618</v>
      </c>
      <c r="H1034">
        <v>6793</v>
      </c>
      <c r="I1034">
        <v>10040</v>
      </c>
      <c r="J1034">
        <v>10825</v>
      </c>
      <c r="K1034">
        <v>11600</v>
      </c>
    </row>
    <row r="1035" spans="2:11" x14ac:dyDescent="0.2">
      <c r="B1035" t="s">
        <v>449</v>
      </c>
      <c r="C1035" s="2" t="s">
        <v>78</v>
      </c>
      <c r="D1035" t="s">
        <v>432</v>
      </c>
      <c r="E1035" t="s">
        <v>293</v>
      </c>
      <c r="F1035">
        <v>2933</v>
      </c>
      <c r="G1035">
        <v>3028</v>
      </c>
      <c r="H1035">
        <v>3038</v>
      </c>
      <c r="I1035">
        <v>5319</v>
      </c>
      <c r="J1035">
        <v>5512</v>
      </c>
      <c r="K1035">
        <v>5450</v>
      </c>
    </row>
    <row r="1037" spans="2:11" x14ac:dyDescent="0.2">
      <c r="B1037" t="s">
        <v>382</v>
      </c>
      <c r="C1037" s="2" t="s">
        <v>383</v>
      </c>
      <c r="D1037" t="s">
        <v>384</v>
      </c>
    </row>
    <row r="1039" spans="2:11" x14ac:dyDescent="0.2">
      <c r="B1039" t="s">
        <v>322</v>
      </c>
      <c r="C1039" s="2" t="s">
        <v>8</v>
      </c>
      <c r="D1039" t="s">
        <v>9</v>
      </c>
      <c r="E1039" t="s">
        <v>291</v>
      </c>
      <c r="F1039" t="s">
        <v>131</v>
      </c>
      <c r="G1039" t="s">
        <v>131</v>
      </c>
      <c r="H1039" t="s">
        <v>131</v>
      </c>
      <c r="I1039" t="s">
        <v>131</v>
      </c>
      <c r="J1039" t="s">
        <v>131</v>
      </c>
      <c r="K1039" t="s">
        <v>131</v>
      </c>
    </row>
    <row r="1040" spans="2:11" x14ac:dyDescent="0.2">
      <c r="B1040" t="s">
        <v>324</v>
      </c>
      <c r="C1040" s="2" t="s">
        <v>353</v>
      </c>
      <c r="D1040" t="s">
        <v>354</v>
      </c>
      <c r="E1040" t="s">
        <v>355</v>
      </c>
      <c r="F1040" t="s">
        <v>356</v>
      </c>
      <c r="G1040" t="s">
        <v>356</v>
      </c>
      <c r="H1040" t="s">
        <v>356</v>
      </c>
      <c r="I1040" t="s">
        <v>356</v>
      </c>
      <c r="J1040" t="s">
        <v>356</v>
      </c>
      <c r="K1040" t="s">
        <v>356</v>
      </c>
    </row>
    <row r="1041" spans="2:11" x14ac:dyDescent="0.2">
      <c r="B1041" t="s">
        <v>1</v>
      </c>
      <c r="C1041" s="2" t="s">
        <v>151</v>
      </c>
      <c r="D1041" t="s">
        <v>152</v>
      </c>
      <c r="E1041" t="s">
        <v>292</v>
      </c>
      <c r="F1041">
        <v>9109</v>
      </c>
      <c r="G1041">
        <v>5954</v>
      </c>
      <c r="H1041">
        <v>5080</v>
      </c>
      <c r="I1041">
        <v>13207</v>
      </c>
      <c r="J1041">
        <v>13154</v>
      </c>
      <c r="K1041">
        <v>11774</v>
      </c>
    </row>
    <row r="1042" spans="2:11" x14ac:dyDescent="0.2">
      <c r="B1042" t="s">
        <v>1</v>
      </c>
      <c r="C1042" s="2" t="s">
        <v>10</v>
      </c>
      <c r="D1042" t="s">
        <v>431</v>
      </c>
      <c r="E1042" t="s">
        <v>293</v>
      </c>
      <c r="F1042">
        <v>38955</v>
      </c>
      <c r="G1042">
        <v>29989</v>
      </c>
      <c r="H1042">
        <v>32765</v>
      </c>
      <c r="I1042">
        <v>28114</v>
      </c>
      <c r="J1042">
        <v>31262</v>
      </c>
      <c r="K1042">
        <v>26466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292</v>
      </c>
      <c r="F1043">
        <v>11851</v>
      </c>
      <c r="G1043">
        <v>10889</v>
      </c>
      <c r="H1043">
        <v>9581</v>
      </c>
      <c r="I1043">
        <v>8848</v>
      </c>
      <c r="J1043">
        <v>7772</v>
      </c>
      <c r="K1043">
        <v>7156</v>
      </c>
    </row>
    <row r="1044" spans="2:11" x14ac:dyDescent="0.2">
      <c r="B1044" t="s">
        <v>1</v>
      </c>
      <c r="C1044" s="2" t="s">
        <v>153</v>
      </c>
      <c r="D1044" t="s">
        <v>154</v>
      </c>
      <c r="E1044" t="s">
        <v>292</v>
      </c>
      <c r="F1044">
        <v>4138</v>
      </c>
      <c r="G1044">
        <v>3430</v>
      </c>
      <c r="H1044">
        <v>3298</v>
      </c>
      <c r="I1044">
        <v>3914</v>
      </c>
      <c r="J1044">
        <v>3336</v>
      </c>
      <c r="K1044">
        <v>3060</v>
      </c>
    </row>
    <row r="1045" spans="2:11" x14ac:dyDescent="0.2">
      <c r="B1045" t="s">
        <v>1</v>
      </c>
      <c r="C1045" s="2" t="s">
        <v>155</v>
      </c>
      <c r="D1045" t="s">
        <v>156</v>
      </c>
      <c r="E1045" t="s">
        <v>292</v>
      </c>
      <c r="F1045">
        <v>6817</v>
      </c>
      <c r="G1045">
        <v>8300</v>
      </c>
      <c r="H1045">
        <v>6526</v>
      </c>
      <c r="I1045">
        <v>5746</v>
      </c>
      <c r="J1045">
        <v>5141</v>
      </c>
      <c r="K1045">
        <v>4335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293</v>
      </c>
      <c r="F1046">
        <v>10534</v>
      </c>
      <c r="G1046">
        <v>12293</v>
      </c>
      <c r="H1046">
        <v>11167</v>
      </c>
      <c r="I1046">
        <v>13062</v>
      </c>
      <c r="J1046">
        <v>10729</v>
      </c>
      <c r="K1046">
        <v>8970</v>
      </c>
    </row>
    <row r="1047" spans="2:11" x14ac:dyDescent="0.2">
      <c r="B1047" t="s">
        <v>1</v>
      </c>
      <c r="C1047" s="2" t="s">
        <v>157</v>
      </c>
      <c r="D1047" t="s">
        <v>158</v>
      </c>
      <c r="E1047" t="s">
        <v>292</v>
      </c>
      <c r="F1047">
        <v>1081</v>
      </c>
      <c r="G1047">
        <v>1706</v>
      </c>
      <c r="H1047">
        <v>1175</v>
      </c>
      <c r="I1047">
        <v>1165</v>
      </c>
      <c r="J1047">
        <v>776</v>
      </c>
      <c r="K1047">
        <v>609</v>
      </c>
    </row>
    <row r="1048" spans="2:11" x14ac:dyDescent="0.2">
      <c r="B1048" t="s">
        <v>1</v>
      </c>
      <c r="C1048" s="2" t="s">
        <v>159</v>
      </c>
      <c r="D1048" t="s">
        <v>160</v>
      </c>
      <c r="E1048" t="s">
        <v>292</v>
      </c>
      <c r="F1048">
        <v>1427</v>
      </c>
      <c r="G1048">
        <v>1343</v>
      </c>
      <c r="H1048">
        <v>1410</v>
      </c>
      <c r="I1048">
        <v>1357</v>
      </c>
      <c r="J1048">
        <v>958</v>
      </c>
      <c r="K1048">
        <v>731</v>
      </c>
    </row>
    <row r="1049" spans="2:11" x14ac:dyDescent="0.2">
      <c r="B1049" t="s">
        <v>1</v>
      </c>
      <c r="C1049" s="2" t="s">
        <v>161</v>
      </c>
      <c r="D1049" t="s">
        <v>162</v>
      </c>
      <c r="E1049" t="s">
        <v>292</v>
      </c>
      <c r="F1049">
        <v>1767</v>
      </c>
      <c r="G1049">
        <v>1812</v>
      </c>
      <c r="H1049">
        <v>1573</v>
      </c>
      <c r="I1049">
        <v>1675</v>
      </c>
      <c r="J1049">
        <v>1456</v>
      </c>
      <c r="K1049">
        <v>1149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293</v>
      </c>
      <c r="F1050">
        <v>3707</v>
      </c>
      <c r="G1050">
        <v>7122</v>
      </c>
      <c r="H1050">
        <v>5715</v>
      </c>
      <c r="I1050">
        <v>6950</v>
      </c>
      <c r="J1050">
        <v>5472</v>
      </c>
      <c r="K1050">
        <v>5583</v>
      </c>
    </row>
    <row r="1051" spans="2:11" x14ac:dyDescent="0.2">
      <c r="B1051" t="s">
        <v>1</v>
      </c>
      <c r="C1051" s="2" t="s">
        <v>163</v>
      </c>
      <c r="D1051" t="s">
        <v>164</v>
      </c>
      <c r="E1051" t="s">
        <v>292</v>
      </c>
      <c r="F1051">
        <v>11525</v>
      </c>
      <c r="G1051">
        <v>15428</v>
      </c>
      <c r="H1051">
        <v>13531</v>
      </c>
      <c r="I1051">
        <v>13531</v>
      </c>
      <c r="J1051">
        <v>7365</v>
      </c>
      <c r="K1051">
        <v>5503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293</v>
      </c>
      <c r="F1052">
        <v>19129</v>
      </c>
      <c r="G1052">
        <v>19882</v>
      </c>
      <c r="H1052">
        <v>19224</v>
      </c>
      <c r="I1052">
        <v>9795</v>
      </c>
      <c r="J1052">
        <v>12720</v>
      </c>
      <c r="K1052">
        <v>12308</v>
      </c>
    </row>
    <row r="1053" spans="2:11" x14ac:dyDescent="0.2">
      <c r="B1053" t="s">
        <v>1</v>
      </c>
      <c r="C1053" s="2" t="s">
        <v>165</v>
      </c>
      <c r="D1053" t="s">
        <v>166</v>
      </c>
      <c r="E1053" t="s">
        <v>292</v>
      </c>
      <c r="F1053">
        <v>7981</v>
      </c>
      <c r="G1053">
        <v>5721</v>
      </c>
      <c r="H1053">
        <v>5054</v>
      </c>
      <c r="I1053">
        <v>4835</v>
      </c>
      <c r="J1053">
        <v>3435</v>
      </c>
      <c r="K1053">
        <v>3236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292</v>
      </c>
      <c r="F1054">
        <v>20526</v>
      </c>
      <c r="G1054">
        <v>17739</v>
      </c>
      <c r="H1054">
        <v>17405</v>
      </c>
      <c r="I1054">
        <v>12199</v>
      </c>
      <c r="J1054">
        <v>10392</v>
      </c>
      <c r="K1054">
        <v>8690</v>
      </c>
    </row>
    <row r="1055" spans="2:11" x14ac:dyDescent="0.2">
      <c r="B1055" t="s">
        <v>1</v>
      </c>
      <c r="C1055" s="2" t="s">
        <v>167</v>
      </c>
      <c r="D1055" t="s">
        <v>168</v>
      </c>
      <c r="E1055" t="s">
        <v>292</v>
      </c>
      <c r="F1055">
        <v>15598</v>
      </c>
      <c r="G1055">
        <v>14597</v>
      </c>
      <c r="H1055">
        <v>13739</v>
      </c>
      <c r="I1055">
        <v>10989</v>
      </c>
      <c r="J1055">
        <v>8746</v>
      </c>
      <c r="K1055">
        <v>6754</v>
      </c>
    </row>
    <row r="1056" spans="2:11" x14ac:dyDescent="0.2">
      <c r="B1056" t="s">
        <v>1</v>
      </c>
      <c r="C1056" s="2" t="s">
        <v>169</v>
      </c>
      <c r="D1056" t="s">
        <v>170</v>
      </c>
      <c r="E1056" t="s">
        <v>292</v>
      </c>
      <c r="F1056">
        <v>3335</v>
      </c>
      <c r="G1056">
        <v>2808</v>
      </c>
      <c r="H1056">
        <v>2074</v>
      </c>
      <c r="I1056">
        <v>1931</v>
      </c>
      <c r="J1056">
        <v>1445</v>
      </c>
      <c r="K1056">
        <v>1257</v>
      </c>
    </row>
    <row r="1057" spans="2:11" x14ac:dyDescent="0.2">
      <c r="B1057" t="s">
        <v>1</v>
      </c>
      <c r="C1057" s="2" t="s">
        <v>171</v>
      </c>
      <c r="D1057" t="s">
        <v>172</v>
      </c>
      <c r="E1057" t="s">
        <v>292</v>
      </c>
      <c r="F1057">
        <v>14601</v>
      </c>
      <c r="G1057">
        <v>13500</v>
      </c>
      <c r="H1057">
        <v>11708</v>
      </c>
      <c r="I1057">
        <v>10123</v>
      </c>
      <c r="J1057">
        <v>9174</v>
      </c>
      <c r="K1057">
        <v>7584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293</v>
      </c>
      <c r="F1058">
        <v>5869</v>
      </c>
      <c r="G1058">
        <v>4862</v>
      </c>
      <c r="H1058">
        <v>3997</v>
      </c>
      <c r="I1058">
        <v>3370</v>
      </c>
      <c r="J1058">
        <v>2255</v>
      </c>
      <c r="K1058">
        <v>1972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292</v>
      </c>
      <c r="F1059">
        <v>14570</v>
      </c>
      <c r="G1059">
        <v>15984</v>
      </c>
      <c r="H1059">
        <v>12726</v>
      </c>
      <c r="I1059">
        <v>12218</v>
      </c>
      <c r="J1059">
        <v>10897</v>
      </c>
      <c r="K1059">
        <v>9406</v>
      </c>
    </row>
    <row r="1060" spans="2:11" x14ac:dyDescent="0.2">
      <c r="B1060" t="s">
        <v>1</v>
      </c>
      <c r="C1060" s="2" t="s">
        <v>173</v>
      </c>
      <c r="D1060" t="s">
        <v>174</v>
      </c>
      <c r="E1060" t="s">
        <v>292</v>
      </c>
      <c r="F1060">
        <v>6504</v>
      </c>
      <c r="G1060">
        <v>5550</v>
      </c>
      <c r="H1060">
        <v>5712</v>
      </c>
      <c r="I1060">
        <v>4956</v>
      </c>
      <c r="J1060">
        <v>4032</v>
      </c>
      <c r="K1060">
        <v>3502</v>
      </c>
    </row>
    <row r="1061" spans="2:11" x14ac:dyDescent="0.2">
      <c r="B1061" t="s">
        <v>1</v>
      </c>
      <c r="C1061" s="2" t="s">
        <v>175</v>
      </c>
      <c r="D1061" t="s">
        <v>176</v>
      </c>
      <c r="E1061" t="s">
        <v>292</v>
      </c>
      <c r="F1061">
        <v>9568</v>
      </c>
      <c r="G1061">
        <v>7990</v>
      </c>
      <c r="H1061">
        <v>5322</v>
      </c>
      <c r="I1061">
        <v>5715</v>
      </c>
      <c r="J1061">
        <v>6208</v>
      </c>
      <c r="K1061">
        <v>5252</v>
      </c>
    </row>
    <row r="1062" spans="2:11" x14ac:dyDescent="0.2">
      <c r="B1062" t="s">
        <v>1</v>
      </c>
      <c r="C1062" s="2" t="s">
        <v>25</v>
      </c>
      <c r="D1062" t="s">
        <v>397</v>
      </c>
      <c r="E1062" t="s">
        <v>293</v>
      </c>
      <c r="F1062">
        <v>16573</v>
      </c>
      <c r="G1062">
        <v>18492</v>
      </c>
      <c r="H1062">
        <v>22350</v>
      </c>
      <c r="I1062">
        <v>19405</v>
      </c>
      <c r="J1062">
        <v>18540</v>
      </c>
      <c r="K1062">
        <v>18192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293</v>
      </c>
      <c r="F1063">
        <v>20331</v>
      </c>
      <c r="G1063">
        <v>21495</v>
      </c>
      <c r="H1063">
        <v>17928</v>
      </c>
      <c r="I1063">
        <v>17154</v>
      </c>
      <c r="J1063">
        <v>14535</v>
      </c>
      <c r="K1063">
        <v>13192</v>
      </c>
    </row>
    <row r="1064" spans="2:11" x14ac:dyDescent="0.2">
      <c r="B1064" t="s">
        <v>1</v>
      </c>
      <c r="C1064" s="2" t="s">
        <v>177</v>
      </c>
      <c r="D1064" t="s">
        <v>178</v>
      </c>
      <c r="E1064" t="s">
        <v>292</v>
      </c>
      <c r="F1064">
        <v>3549</v>
      </c>
      <c r="G1064">
        <v>3376</v>
      </c>
      <c r="H1064">
        <v>2531</v>
      </c>
      <c r="I1064">
        <v>2061</v>
      </c>
      <c r="J1064">
        <v>1801</v>
      </c>
      <c r="K1064">
        <v>1401</v>
      </c>
    </row>
    <row r="1065" spans="2:11" x14ac:dyDescent="0.2">
      <c r="B1065" t="s">
        <v>1</v>
      </c>
      <c r="C1065" s="2" t="s">
        <v>179</v>
      </c>
      <c r="D1065" t="s">
        <v>180</v>
      </c>
      <c r="E1065" t="s">
        <v>292</v>
      </c>
      <c r="F1065">
        <v>1957</v>
      </c>
      <c r="G1065">
        <v>2103</v>
      </c>
      <c r="H1065">
        <v>1639</v>
      </c>
      <c r="I1065">
        <v>1874</v>
      </c>
      <c r="J1065">
        <v>1343</v>
      </c>
      <c r="K1065">
        <v>1073</v>
      </c>
    </row>
    <row r="1066" spans="2:11" x14ac:dyDescent="0.2">
      <c r="B1066" t="s">
        <v>1</v>
      </c>
      <c r="C1066" s="2" t="s">
        <v>181</v>
      </c>
      <c r="D1066" t="s">
        <v>182</v>
      </c>
      <c r="E1066" t="s">
        <v>292</v>
      </c>
      <c r="F1066">
        <v>3035</v>
      </c>
      <c r="G1066">
        <v>2550</v>
      </c>
      <c r="H1066">
        <v>2222</v>
      </c>
      <c r="I1066">
        <v>1934</v>
      </c>
      <c r="J1066">
        <v>1589</v>
      </c>
      <c r="K1066">
        <v>1046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292</v>
      </c>
      <c r="F1067">
        <v>15438</v>
      </c>
      <c r="G1067">
        <v>12985</v>
      </c>
      <c r="H1067">
        <v>12965</v>
      </c>
      <c r="I1067">
        <v>12980</v>
      </c>
      <c r="J1067">
        <v>8983</v>
      </c>
      <c r="K1067">
        <v>8448</v>
      </c>
    </row>
    <row r="1068" spans="2:11" x14ac:dyDescent="0.2">
      <c r="B1068" t="s">
        <v>1</v>
      </c>
      <c r="C1068" s="2" t="s">
        <v>30</v>
      </c>
      <c r="D1068" t="s">
        <v>398</v>
      </c>
      <c r="E1068" t="s">
        <v>293</v>
      </c>
      <c r="F1068">
        <v>18900</v>
      </c>
      <c r="G1068">
        <v>14064</v>
      </c>
      <c r="H1068">
        <v>16223</v>
      </c>
      <c r="I1068">
        <v>17549</v>
      </c>
      <c r="J1068">
        <v>15268</v>
      </c>
      <c r="K1068">
        <v>15288</v>
      </c>
    </row>
    <row r="1069" spans="2:11" x14ac:dyDescent="0.2">
      <c r="B1069" t="s">
        <v>1</v>
      </c>
      <c r="C1069" s="2" t="s">
        <v>183</v>
      </c>
      <c r="D1069" t="s">
        <v>184</v>
      </c>
      <c r="E1069" t="s">
        <v>292</v>
      </c>
      <c r="F1069">
        <v>4796</v>
      </c>
      <c r="G1069">
        <v>4082</v>
      </c>
      <c r="H1069">
        <v>3466</v>
      </c>
      <c r="I1069">
        <v>2759</v>
      </c>
      <c r="J1069">
        <v>2770</v>
      </c>
      <c r="K1069">
        <v>2449</v>
      </c>
    </row>
    <row r="1070" spans="2:11" x14ac:dyDescent="0.2">
      <c r="B1070" t="s">
        <v>1</v>
      </c>
      <c r="C1070" s="2" t="s">
        <v>185</v>
      </c>
      <c r="D1070" t="s">
        <v>186</v>
      </c>
      <c r="E1070" t="s">
        <v>292</v>
      </c>
      <c r="F1070">
        <v>2521</v>
      </c>
      <c r="G1070">
        <v>2128</v>
      </c>
      <c r="H1070">
        <v>1765</v>
      </c>
      <c r="I1070">
        <v>1748</v>
      </c>
      <c r="J1070">
        <v>1273</v>
      </c>
      <c r="K1070">
        <v>1164</v>
      </c>
    </row>
    <row r="1071" spans="2:11" x14ac:dyDescent="0.2">
      <c r="B1071" t="s">
        <v>1</v>
      </c>
      <c r="C1071" s="2" t="s">
        <v>187</v>
      </c>
      <c r="D1071" t="s">
        <v>188</v>
      </c>
      <c r="E1071" t="s">
        <v>292</v>
      </c>
      <c r="F1071">
        <v>1534</v>
      </c>
      <c r="G1071">
        <v>1636</v>
      </c>
      <c r="H1071">
        <v>1350</v>
      </c>
      <c r="I1071">
        <v>1560</v>
      </c>
      <c r="J1071">
        <v>1014</v>
      </c>
      <c r="K1071">
        <v>989</v>
      </c>
    </row>
    <row r="1072" spans="2:11" x14ac:dyDescent="0.2">
      <c r="B1072" t="s">
        <v>1</v>
      </c>
      <c r="C1072" s="2" t="s">
        <v>189</v>
      </c>
      <c r="D1072" t="s">
        <v>190</v>
      </c>
      <c r="E1072" t="s">
        <v>292</v>
      </c>
      <c r="F1072">
        <v>6777</v>
      </c>
      <c r="G1072">
        <v>6969</v>
      </c>
      <c r="H1072">
        <v>5837</v>
      </c>
      <c r="I1072">
        <v>4668</v>
      </c>
      <c r="J1072">
        <v>3674</v>
      </c>
      <c r="K1072">
        <v>2514</v>
      </c>
    </row>
    <row r="1073" spans="2:11" x14ac:dyDescent="0.2">
      <c r="B1073" t="s">
        <v>1</v>
      </c>
      <c r="C1073" s="2" t="s">
        <v>191</v>
      </c>
      <c r="D1073" t="s">
        <v>192</v>
      </c>
      <c r="E1073" t="s">
        <v>292</v>
      </c>
      <c r="F1073">
        <v>2356</v>
      </c>
      <c r="G1073">
        <v>2085</v>
      </c>
      <c r="H1073">
        <v>2013</v>
      </c>
      <c r="I1073">
        <v>1640</v>
      </c>
      <c r="J1073">
        <v>1416</v>
      </c>
      <c r="K1073">
        <v>1075</v>
      </c>
    </row>
    <row r="1074" spans="2:11" x14ac:dyDescent="0.2">
      <c r="B1074" t="s">
        <v>1</v>
      </c>
      <c r="C1074" s="2" t="s">
        <v>193</v>
      </c>
      <c r="D1074" t="s">
        <v>194</v>
      </c>
      <c r="E1074" t="s">
        <v>292</v>
      </c>
      <c r="F1074">
        <v>1993</v>
      </c>
      <c r="G1074">
        <v>1788</v>
      </c>
      <c r="H1074">
        <v>1443</v>
      </c>
      <c r="I1074">
        <v>1138</v>
      </c>
      <c r="J1074">
        <v>1482</v>
      </c>
      <c r="K1074">
        <v>1136</v>
      </c>
    </row>
    <row r="1075" spans="2:11" x14ac:dyDescent="0.2">
      <c r="B1075" t="s">
        <v>1</v>
      </c>
      <c r="C1075" s="2" t="s">
        <v>31</v>
      </c>
      <c r="D1075" t="s">
        <v>399</v>
      </c>
      <c r="E1075" t="s">
        <v>293</v>
      </c>
      <c r="F1075">
        <v>51979</v>
      </c>
      <c r="G1075">
        <v>52424</v>
      </c>
      <c r="H1075">
        <v>51479</v>
      </c>
      <c r="I1075">
        <v>45802</v>
      </c>
      <c r="J1075">
        <v>35154</v>
      </c>
      <c r="K1075">
        <v>31840</v>
      </c>
    </row>
    <row r="1076" spans="2:11" x14ac:dyDescent="0.2">
      <c r="B1076" t="s">
        <v>1</v>
      </c>
      <c r="C1076" s="2" t="s">
        <v>195</v>
      </c>
      <c r="D1076" t="s">
        <v>196</v>
      </c>
      <c r="E1076" t="s">
        <v>292</v>
      </c>
      <c r="F1076">
        <v>16103</v>
      </c>
      <c r="G1076">
        <v>13573</v>
      </c>
      <c r="H1076">
        <v>11092</v>
      </c>
      <c r="I1076">
        <v>9191</v>
      </c>
      <c r="J1076">
        <v>8579</v>
      </c>
      <c r="K1076">
        <v>7341</v>
      </c>
    </row>
    <row r="1077" spans="2:11" x14ac:dyDescent="0.2">
      <c r="B1077" t="s">
        <v>1</v>
      </c>
      <c r="C1077" s="2" t="s">
        <v>197</v>
      </c>
      <c r="D1077" t="s">
        <v>198</v>
      </c>
      <c r="E1077" t="s">
        <v>292</v>
      </c>
      <c r="F1077">
        <v>1775</v>
      </c>
      <c r="G1077">
        <v>1635</v>
      </c>
      <c r="H1077">
        <v>1769</v>
      </c>
      <c r="I1077">
        <v>1547</v>
      </c>
      <c r="J1077">
        <v>1301</v>
      </c>
      <c r="K1077">
        <v>1339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292</v>
      </c>
      <c r="F1078">
        <v>5583</v>
      </c>
      <c r="G1078">
        <v>6434</v>
      </c>
      <c r="H1078">
        <v>6156</v>
      </c>
      <c r="I1078">
        <v>6075</v>
      </c>
      <c r="J1078">
        <v>5247</v>
      </c>
      <c r="K1078">
        <v>3579</v>
      </c>
    </row>
    <row r="1079" spans="2:11" x14ac:dyDescent="0.2">
      <c r="B1079" t="s">
        <v>1</v>
      </c>
      <c r="C1079" s="2" t="s">
        <v>199</v>
      </c>
      <c r="D1079" t="s">
        <v>200</v>
      </c>
      <c r="E1079" t="s">
        <v>292</v>
      </c>
      <c r="F1079">
        <v>2456</v>
      </c>
      <c r="G1079">
        <v>2400</v>
      </c>
      <c r="H1079">
        <v>2821</v>
      </c>
      <c r="I1079">
        <v>3139</v>
      </c>
      <c r="J1079">
        <v>2434</v>
      </c>
      <c r="K1079">
        <v>2009</v>
      </c>
    </row>
    <row r="1080" spans="2:11" x14ac:dyDescent="0.2">
      <c r="B1080" t="s">
        <v>1</v>
      </c>
      <c r="C1080" s="2" t="s">
        <v>201</v>
      </c>
      <c r="D1080" t="s">
        <v>202</v>
      </c>
      <c r="E1080" t="s">
        <v>292</v>
      </c>
      <c r="F1080">
        <v>4550</v>
      </c>
      <c r="G1080">
        <v>3863</v>
      </c>
      <c r="H1080">
        <v>2423</v>
      </c>
      <c r="I1080">
        <v>2591</v>
      </c>
      <c r="J1080">
        <v>1550</v>
      </c>
      <c r="K1080">
        <v>1492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292</v>
      </c>
      <c r="F1081">
        <v>9740</v>
      </c>
      <c r="G1081">
        <v>7511</v>
      </c>
      <c r="H1081">
        <v>6322</v>
      </c>
      <c r="I1081">
        <v>6413</v>
      </c>
      <c r="J1081">
        <v>4727</v>
      </c>
      <c r="K1081">
        <v>4675</v>
      </c>
    </row>
    <row r="1082" spans="2:11" x14ac:dyDescent="0.2">
      <c r="B1082" t="s">
        <v>1</v>
      </c>
      <c r="C1082" s="2" t="s">
        <v>203</v>
      </c>
      <c r="D1082" t="s">
        <v>204</v>
      </c>
      <c r="E1082" t="s">
        <v>292</v>
      </c>
      <c r="F1082">
        <v>1447</v>
      </c>
      <c r="G1082">
        <v>1552</v>
      </c>
      <c r="H1082">
        <v>1243</v>
      </c>
      <c r="I1082">
        <v>1102</v>
      </c>
      <c r="J1082">
        <v>768</v>
      </c>
      <c r="K1082">
        <v>710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293</v>
      </c>
      <c r="F1083">
        <v>35691</v>
      </c>
      <c r="G1083">
        <v>31969</v>
      </c>
      <c r="H1083">
        <v>34381</v>
      </c>
      <c r="I1083">
        <v>33533</v>
      </c>
      <c r="J1083">
        <v>27308</v>
      </c>
      <c r="K1083">
        <v>25103</v>
      </c>
    </row>
    <row r="1084" spans="2:11" x14ac:dyDescent="0.2">
      <c r="B1084" t="s">
        <v>1</v>
      </c>
      <c r="C1084" s="2" t="s">
        <v>205</v>
      </c>
      <c r="D1084" t="s">
        <v>206</v>
      </c>
      <c r="E1084" t="s">
        <v>292</v>
      </c>
      <c r="F1084">
        <v>21575</v>
      </c>
      <c r="G1084">
        <v>20009</v>
      </c>
      <c r="H1084">
        <v>16551</v>
      </c>
      <c r="I1084">
        <v>13659</v>
      </c>
      <c r="J1084">
        <v>9780</v>
      </c>
      <c r="K1084">
        <v>9682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293</v>
      </c>
      <c r="F1085">
        <v>15594</v>
      </c>
      <c r="G1085">
        <v>14539</v>
      </c>
      <c r="H1085">
        <v>12033</v>
      </c>
      <c r="I1085">
        <v>10487</v>
      </c>
      <c r="J1085">
        <v>8950</v>
      </c>
      <c r="K1085">
        <v>6870</v>
      </c>
    </row>
    <row r="1086" spans="2:11" x14ac:dyDescent="0.2">
      <c r="B1086" t="s">
        <v>1</v>
      </c>
      <c r="C1086" s="2" t="s">
        <v>207</v>
      </c>
      <c r="D1086" t="s">
        <v>208</v>
      </c>
      <c r="E1086" t="s">
        <v>292</v>
      </c>
      <c r="F1086">
        <v>5652</v>
      </c>
      <c r="G1086">
        <v>5286</v>
      </c>
      <c r="H1086">
        <v>5380</v>
      </c>
      <c r="I1086">
        <v>4326</v>
      </c>
      <c r="J1086">
        <v>3587</v>
      </c>
      <c r="K1086">
        <v>3006</v>
      </c>
    </row>
    <row r="1087" spans="2:11" x14ac:dyDescent="0.2">
      <c r="B1087" t="s">
        <v>1</v>
      </c>
      <c r="C1087" s="2" t="s">
        <v>209</v>
      </c>
      <c r="D1087" t="s">
        <v>210</v>
      </c>
      <c r="E1087" t="s">
        <v>292</v>
      </c>
      <c r="F1087">
        <v>4256</v>
      </c>
      <c r="G1087">
        <v>4285</v>
      </c>
      <c r="H1087">
        <v>3731</v>
      </c>
      <c r="I1087">
        <v>3197</v>
      </c>
      <c r="J1087">
        <v>2773</v>
      </c>
      <c r="K1087">
        <v>2043</v>
      </c>
    </row>
    <row r="1088" spans="2:11" x14ac:dyDescent="0.2">
      <c r="B1088" t="s">
        <v>1</v>
      </c>
      <c r="C1088" s="2" t="s">
        <v>211</v>
      </c>
      <c r="D1088" t="s">
        <v>212</v>
      </c>
      <c r="E1088" t="s">
        <v>292</v>
      </c>
      <c r="F1088">
        <v>1153</v>
      </c>
      <c r="G1088">
        <v>801</v>
      </c>
      <c r="H1088">
        <v>1196</v>
      </c>
      <c r="I1088">
        <v>1025</v>
      </c>
      <c r="J1088">
        <v>667</v>
      </c>
      <c r="K1088">
        <v>726</v>
      </c>
    </row>
    <row r="1089" spans="2:11" x14ac:dyDescent="0.2">
      <c r="B1089" t="s">
        <v>1</v>
      </c>
      <c r="C1089" s="2" t="s">
        <v>213</v>
      </c>
      <c r="D1089" t="s">
        <v>214</v>
      </c>
      <c r="E1089" t="s">
        <v>292</v>
      </c>
      <c r="F1089">
        <v>3019</v>
      </c>
      <c r="G1089">
        <v>2647</v>
      </c>
      <c r="H1089">
        <v>2415</v>
      </c>
      <c r="I1089">
        <v>2078</v>
      </c>
      <c r="J1089">
        <v>1675</v>
      </c>
      <c r="K1089">
        <v>1225</v>
      </c>
    </row>
    <row r="1090" spans="2:11" x14ac:dyDescent="0.2">
      <c r="B1090" t="s">
        <v>1</v>
      </c>
      <c r="C1090" s="2" t="s">
        <v>272</v>
      </c>
      <c r="D1090" t="s">
        <v>273</v>
      </c>
      <c r="E1090" t="s">
        <v>294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270</v>
      </c>
      <c r="D1091" t="s">
        <v>271</v>
      </c>
      <c r="E1091" t="s">
        <v>292</v>
      </c>
      <c r="F1091">
        <v>7676</v>
      </c>
      <c r="G1091">
        <v>5803</v>
      </c>
      <c r="H1091">
        <v>5146</v>
      </c>
      <c r="I1091">
        <v>5333</v>
      </c>
      <c r="J1091">
        <v>4599</v>
      </c>
      <c r="K1091">
        <v>4102</v>
      </c>
    </row>
    <row r="1092" spans="2:11" x14ac:dyDescent="0.2">
      <c r="B1092" t="s">
        <v>1</v>
      </c>
      <c r="C1092" s="2" t="s">
        <v>215</v>
      </c>
      <c r="D1092" t="s">
        <v>216</v>
      </c>
      <c r="E1092" t="s">
        <v>292</v>
      </c>
      <c r="F1092">
        <v>2773</v>
      </c>
      <c r="G1092">
        <v>57</v>
      </c>
      <c r="H1092">
        <v>2001</v>
      </c>
      <c r="I1092">
        <v>2268</v>
      </c>
      <c r="J1092">
        <v>1179</v>
      </c>
      <c r="K1092">
        <v>1443</v>
      </c>
    </row>
    <row r="1093" spans="2:11" x14ac:dyDescent="0.2">
      <c r="B1093" t="s">
        <v>1</v>
      </c>
      <c r="C1093" s="2" t="s">
        <v>217</v>
      </c>
      <c r="D1093" t="s">
        <v>218</v>
      </c>
      <c r="E1093" t="s">
        <v>292</v>
      </c>
      <c r="F1093">
        <v>4275</v>
      </c>
      <c r="G1093">
        <v>2860</v>
      </c>
      <c r="H1093">
        <v>2917</v>
      </c>
      <c r="I1093">
        <v>2312</v>
      </c>
      <c r="J1093">
        <v>1715</v>
      </c>
      <c r="K1093">
        <v>1592</v>
      </c>
    </row>
    <row r="1094" spans="2:11" x14ac:dyDescent="0.2">
      <c r="B1094" t="s">
        <v>1</v>
      </c>
      <c r="C1094" s="2" t="s">
        <v>219</v>
      </c>
      <c r="D1094" t="s">
        <v>390</v>
      </c>
      <c r="E1094" t="s">
        <v>292</v>
      </c>
      <c r="F1094">
        <v>8194</v>
      </c>
      <c r="G1094">
        <v>8087</v>
      </c>
      <c r="H1094">
        <v>8136</v>
      </c>
      <c r="I1094">
        <v>5931</v>
      </c>
      <c r="J1094">
        <v>3398</v>
      </c>
      <c r="K1094">
        <v>3941</v>
      </c>
    </row>
    <row r="1095" spans="2:11" x14ac:dyDescent="0.2">
      <c r="B1095" t="s">
        <v>1</v>
      </c>
      <c r="C1095" s="2" t="s">
        <v>220</v>
      </c>
      <c r="D1095" t="s">
        <v>221</v>
      </c>
      <c r="E1095" t="s">
        <v>292</v>
      </c>
      <c r="F1095">
        <v>868</v>
      </c>
      <c r="G1095">
        <v>957</v>
      </c>
      <c r="H1095">
        <v>0</v>
      </c>
      <c r="I1095">
        <v>0</v>
      </c>
      <c r="J1095" t="s">
        <v>125</v>
      </c>
      <c r="K1095" t="s">
        <v>125</v>
      </c>
    </row>
    <row r="1096" spans="2:11" x14ac:dyDescent="0.2">
      <c r="B1096" t="s">
        <v>1</v>
      </c>
      <c r="C1096" s="2" t="s">
        <v>222</v>
      </c>
      <c r="D1096" t="s">
        <v>349</v>
      </c>
      <c r="E1096" t="s">
        <v>292</v>
      </c>
      <c r="F1096">
        <v>2141</v>
      </c>
      <c r="G1096">
        <v>1662</v>
      </c>
      <c r="H1096">
        <v>1604</v>
      </c>
      <c r="I1096">
        <v>1362</v>
      </c>
      <c r="J1096">
        <v>943</v>
      </c>
      <c r="K1096">
        <v>1152</v>
      </c>
    </row>
    <row r="1097" spans="2:11" x14ac:dyDescent="0.2">
      <c r="B1097" t="s">
        <v>1</v>
      </c>
      <c r="C1097" s="2" t="s">
        <v>223</v>
      </c>
      <c r="D1097" t="s">
        <v>350</v>
      </c>
      <c r="E1097" t="s">
        <v>292</v>
      </c>
      <c r="F1097">
        <v>5454</v>
      </c>
      <c r="G1097">
        <v>4990</v>
      </c>
      <c r="H1097">
        <v>4866</v>
      </c>
      <c r="I1097">
        <v>4328</v>
      </c>
      <c r="J1097">
        <v>3433</v>
      </c>
      <c r="K1097">
        <v>3349</v>
      </c>
    </row>
    <row r="1098" spans="2:11" x14ac:dyDescent="0.2">
      <c r="B1098" t="s">
        <v>1</v>
      </c>
      <c r="C1098" s="2" t="s">
        <v>224</v>
      </c>
      <c r="D1098" t="s">
        <v>351</v>
      </c>
      <c r="E1098" t="s">
        <v>294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225</v>
      </c>
      <c r="D1099" t="s">
        <v>226</v>
      </c>
      <c r="E1099" t="s">
        <v>292</v>
      </c>
      <c r="F1099">
        <v>2347</v>
      </c>
      <c r="G1099">
        <v>2449</v>
      </c>
      <c r="H1099">
        <v>2266</v>
      </c>
      <c r="I1099">
        <v>2571</v>
      </c>
      <c r="J1099">
        <v>1655</v>
      </c>
      <c r="K1099">
        <v>1648</v>
      </c>
    </row>
    <row r="1100" spans="2:11" x14ac:dyDescent="0.2">
      <c r="B1100" t="s">
        <v>1</v>
      </c>
      <c r="C1100" s="2" t="s">
        <v>274</v>
      </c>
      <c r="D1100" t="s">
        <v>275</v>
      </c>
      <c r="E1100" t="s">
        <v>294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227</v>
      </c>
      <c r="D1101" t="s">
        <v>228</v>
      </c>
      <c r="E1101" t="s">
        <v>292</v>
      </c>
      <c r="F1101">
        <v>5796</v>
      </c>
      <c r="G1101">
        <v>6257</v>
      </c>
      <c r="H1101">
        <v>6423</v>
      </c>
      <c r="I1101">
        <v>6387</v>
      </c>
      <c r="J1101">
        <v>3567</v>
      </c>
      <c r="K1101">
        <v>3140</v>
      </c>
    </row>
    <row r="1102" spans="2:11" x14ac:dyDescent="0.2">
      <c r="B1102" t="s">
        <v>1</v>
      </c>
      <c r="C1102" s="2" t="s">
        <v>229</v>
      </c>
      <c r="D1102" t="s">
        <v>230</v>
      </c>
      <c r="E1102" t="s">
        <v>292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231</v>
      </c>
      <c r="D1103" t="s">
        <v>400</v>
      </c>
      <c r="E1103" t="s">
        <v>292</v>
      </c>
      <c r="F1103">
        <v>930</v>
      </c>
      <c r="G1103">
        <v>1470</v>
      </c>
      <c r="H1103">
        <v>1835</v>
      </c>
      <c r="I1103">
        <v>2006</v>
      </c>
      <c r="J1103">
        <v>2202</v>
      </c>
      <c r="K1103">
        <v>2390</v>
      </c>
    </row>
    <row r="1104" spans="2:11" x14ac:dyDescent="0.2">
      <c r="B1104" t="s">
        <v>1</v>
      </c>
      <c r="C1104" s="2" t="s">
        <v>232</v>
      </c>
      <c r="D1104" t="s">
        <v>401</v>
      </c>
      <c r="E1104" t="s">
        <v>292</v>
      </c>
      <c r="F1104">
        <v>2047</v>
      </c>
      <c r="G1104">
        <v>2121</v>
      </c>
      <c r="H1104">
        <v>1571</v>
      </c>
      <c r="I1104">
        <v>2154</v>
      </c>
      <c r="J1104">
        <v>1976</v>
      </c>
      <c r="K1104">
        <v>1733</v>
      </c>
    </row>
    <row r="1105" spans="2:11" x14ac:dyDescent="0.2">
      <c r="B1105" t="s">
        <v>1</v>
      </c>
      <c r="C1105" s="2" t="s">
        <v>265</v>
      </c>
      <c r="D1105" t="s">
        <v>266</v>
      </c>
      <c r="E1105" t="s">
        <v>292</v>
      </c>
      <c r="F1105">
        <v>8543</v>
      </c>
      <c r="G1105">
        <v>7960</v>
      </c>
      <c r="H1105">
        <v>7216</v>
      </c>
      <c r="I1105">
        <v>6048</v>
      </c>
      <c r="J1105">
        <v>4839</v>
      </c>
      <c r="K1105">
        <v>4238</v>
      </c>
    </row>
    <row r="1106" spans="2:11" x14ac:dyDescent="0.2">
      <c r="B1106" t="s">
        <v>295</v>
      </c>
      <c r="C1106" s="2" t="s">
        <v>276</v>
      </c>
      <c r="D1106" t="s">
        <v>277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233</v>
      </c>
      <c r="D1107" t="s">
        <v>234</v>
      </c>
      <c r="E1107" t="s">
        <v>292</v>
      </c>
      <c r="F1107">
        <v>11496</v>
      </c>
      <c r="G1107">
        <v>13307</v>
      </c>
      <c r="H1107">
        <v>19947</v>
      </c>
      <c r="I1107">
        <v>17196</v>
      </c>
      <c r="J1107">
        <v>11899</v>
      </c>
      <c r="K1107">
        <v>5029</v>
      </c>
    </row>
    <row r="1108" spans="2:11" x14ac:dyDescent="0.2">
      <c r="B1108" t="s">
        <v>2</v>
      </c>
      <c r="C1108" s="2" t="s">
        <v>278</v>
      </c>
      <c r="D1108" t="s">
        <v>279</v>
      </c>
      <c r="E1108" t="s">
        <v>294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375</v>
      </c>
      <c r="E1109" t="s">
        <v>292</v>
      </c>
      <c r="F1109">
        <v>14201</v>
      </c>
      <c r="G1109">
        <v>13203</v>
      </c>
      <c r="H1109">
        <v>14331</v>
      </c>
      <c r="I1109">
        <v>16293</v>
      </c>
      <c r="J1109">
        <v>14981</v>
      </c>
      <c r="K1109">
        <v>13367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293</v>
      </c>
      <c r="F1110">
        <v>4836</v>
      </c>
      <c r="G1110">
        <v>12815</v>
      </c>
      <c r="H1110">
        <v>15027</v>
      </c>
      <c r="I1110">
        <v>12258</v>
      </c>
      <c r="J1110">
        <v>13398</v>
      </c>
      <c r="K1110">
        <v>9665</v>
      </c>
    </row>
    <row r="1111" spans="2:11" x14ac:dyDescent="0.2">
      <c r="B1111" t="s">
        <v>2</v>
      </c>
      <c r="C1111" s="2" t="s">
        <v>235</v>
      </c>
      <c r="D1111" t="s">
        <v>236</v>
      </c>
      <c r="E1111" t="s">
        <v>292</v>
      </c>
      <c r="F1111">
        <v>6763</v>
      </c>
      <c r="G1111">
        <v>6569</v>
      </c>
      <c r="H1111">
        <v>6151</v>
      </c>
      <c r="I1111">
        <v>4808</v>
      </c>
      <c r="J1111">
        <v>5079</v>
      </c>
      <c r="K1111">
        <v>4312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293</v>
      </c>
      <c r="F1112">
        <v>8034</v>
      </c>
      <c r="G1112">
        <v>7541</v>
      </c>
      <c r="H1112">
        <v>10106</v>
      </c>
      <c r="I1112">
        <v>9908</v>
      </c>
      <c r="J1112">
        <v>8772</v>
      </c>
      <c r="K1112">
        <v>6470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293</v>
      </c>
      <c r="F1113">
        <v>35958</v>
      </c>
      <c r="G1113">
        <v>34217</v>
      </c>
      <c r="H1113">
        <v>36023</v>
      </c>
      <c r="I1113">
        <v>0</v>
      </c>
      <c r="J1113">
        <v>0</v>
      </c>
      <c r="K1113" t="s">
        <v>125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293</v>
      </c>
      <c r="F1114">
        <v>28873</v>
      </c>
      <c r="G1114">
        <v>27553</v>
      </c>
      <c r="H1114">
        <v>23213</v>
      </c>
      <c r="I1114">
        <v>17580</v>
      </c>
      <c r="J1114">
        <v>14621</v>
      </c>
      <c r="K1114">
        <v>9410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293</v>
      </c>
      <c r="F1115">
        <v>14719</v>
      </c>
      <c r="G1115">
        <v>12747</v>
      </c>
      <c r="H1115">
        <v>15605</v>
      </c>
      <c r="I1115">
        <v>11917</v>
      </c>
      <c r="J1115">
        <v>10758</v>
      </c>
      <c r="K1115">
        <v>8613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293</v>
      </c>
      <c r="F1116">
        <v>26873</v>
      </c>
      <c r="G1116">
        <v>21658</v>
      </c>
      <c r="H1116">
        <v>17927</v>
      </c>
      <c r="I1116">
        <v>22736</v>
      </c>
      <c r="J1116">
        <v>11395</v>
      </c>
      <c r="K1116">
        <v>7697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293</v>
      </c>
      <c r="F1117">
        <v>25711</v>
      </c>
      <c r="G1117">
        <v>32972</v>
      </c>
      <c r="H1117">
        <v>13364</v>
      </c>
      <c r="I1117">
        <v>36961</v>
      </c>
      <c r="J1117">
        <v>19241</v>
      </c>
      <c r="K1117">
        <v>15057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293</v>
      </c>
      <c r="F1118">
        <v>8719</v>
      </c>
      <c r="G1118">
        <v>7678</v>
      </c>
      <c r="H1118">
        <v>7917</v>
      </c>
      <c r="I1118">
        <v>7276</v>
      </c>
      <c r="J1118">
        <v>6467</v>
      </c>
      <c r="K1118">
        <v>6083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292</v>
      </c>
      <c r="F1119">
        <v>2989</v>
      </c>
      <c r="G1119">
        <v>2887</v>
      </c>
      <c r="H1119">
        <v>2849</v>
      </c>
      <c r="I1119">
        <v>2694</v>
      </c>
      <c r="J1119">
        <v>1939</v>
      </c>
      <c r="K1119">
        <v>1303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293</v>
      </c>
      <c r="F1120">
        <v>15763</v>
      </c>
      <c r="G1120">
        <v>15614</v>
      </c>
      <c r="H1120">
        <v>12984</v>
      </c>
      <c r="I1120">
        <v>10711</v>
      </c>
      <c r="J1120">
        <v>8509</v>
      </c>
      <c r="K1120">
        <v>6482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293</v>
      </c>
      <c r="F1121">
        <v>18377</v>
      </c>
      <c r="G1121">
        <v>16230</v>
      </c>
      <c r="H1121">
        <v>14094</v>
      </c>
      <c r="I1121">
        <v>9558</v>
      </c>
      <c r="J1121">
        <v>11873</v>
      </c>
      <c r="K1121">
        <v>12162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293</v>
      </c>
      <c r="F1122">
        <v>6375</v>
      </c>
      <c r="G1122">
        <v>5107</v>
      </c>
      <c r="H1122">
        <v>4956</v>
      </c>
      <c r="I1122">
        <v>3732</v>
      </c>
      <c r="J1122">
        <v>2412</v>
      </c>
      <c r="K1122">
        <v>2565</v>
      </c>
    </row>
    <row r="1123" spans="2:11" x14ac:dyDescent="0.2">
      <c r="B1123" t="s">
        <v>2</v>
      </c>
      <c r="C1123" s="2" t="s">
        <v>237</v>
      </c>
      <c r="D1123" t="s">
        <v>238</v>
      </c>
      <c r="E1123" t="s">
        <v>292</v>
      </c>
      <c r="F1123">
        <v>14229</v>
      </c>
      <c r="G1123">
        <v>19390</v>
      </c>
      <c r="H1123">
        <v>22563</v>
      </c>
      <c r="I1123">
        <v>27185</v>
      </c>
      <c r="J1123">
        <v>25960</v>
      </c>
      <c r="K1123">
        <v>19606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293</v>
      </c>
      <c r="F1124">
        <v>5278</v>
      </c>
      <c r="G1124">
        <v>6059</v>
      </c>
      <c r="H1124">
        <v>5305</v>
      </c>
      <c r="I1124">
        <v>4191</v>
      </c>
      <c r="J1124">
        <v>3777</v>
      </c>
      <c r="K1124">
        <v>2756</v>
      </c>
    </row>
    <row r="1125" spans="2:11" x14ac:dyDescent="0.2">
      <c r="B1125" t="s">
        <v>2</v>
      </c>
      <c r="C1125" s="2" t="s">
        <v>239</v>
      </c>
      <c r="D1125" t="s">
        <v>240</v>
      </c>
      <c r="E1125" t="s">
        <v>292</v>
      </c>
      <c r="F1125">
        <v>4427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293</v>
      </c>
      <c r="F1126">
        <v>5181</v>
      </c>
      <c r="G1126">
        <v>7437</v>
      </c>
      <c r="H1126">
        <v>4523</v>
      </c>
      <c r="I1126">
        <v>3540</v>
      </c>
      <c r="J1126">
        <v>2878</v>
      </c>
      <c r="K1126">
        <v>1963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293</v>
      </c>
      <c r="F1127">
        <v>36378</v>
      </c>
      <c r="G1127">
        <v>32738</v>
      </c>
      <c r="H1127">
        <v>40371</v>
      </c>
      <c r="I1127">
        <v>24971</v>
      </c>
      <c r="J1127">
        <v>19165</v>
      </c>
      <c r="K1127">
        <v>10683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293</v>
      </c>
      <c r="F1128">
        <v>7804</v>
      </c>
      <c r="G1128">
        <v>7729</v>
      </c>
      <c r="H1128">
        <v>8727</v>
      </c>
      <c r="I1128">
        <v>9001</v>
      </c>
      <c r="J1128">
        <v>10484</v>
      </c>
      <c r="K1128">
        <v>9780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293</v>
      </c>
      <c r="F1129">
        <v>5968</v>
      </c>
      <c r="G1129">
        <v>8092</v>
      </c>
      <c r="H1129">
        <v>13453</v>
      </c>
      <c r="I1129">
        <v>11741</v>
      </c>
      <c r="J1129">
        <v>9497</v>
      </c>
      <c r="K1129">
        <v>7705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293</v>
      </c>
      <c r="F1130">
        <v>17435</v>
      </c>
      <c r="G1130">
        <v>21399</v>
      </c>
      <c r="H1130">
        <v>17911</v>
      </c>
      <c r="I1130">
        <v>21638</v>
      </c>
      <c r="J1130">
        <v>18205</v>
      </c>
      <c r="K1130">
        <v>15699</v>
      </c>
    </row>
    <row r="1131" spans="2:11" x14ac:dyDescent="0.2">
      <c r="B1131" t="s">
        <v>2</v>
      </c>
      <c r="C1131" s="2" t="s">
        <v>75</v>
      </c>
      <c r="D1131" t="s">
        <v>479</v>
      </c>
      <c r="E1131" t="s">
        <v>293</v>
      </c>
      <c r="F1131">
        <v>23421</v>
      </c>
      <c r="G1131">
        <v>29958</v>
      </c>
      <c r="H1131">
        <v>27207</v>
      </c>
      <c r="I1131">
        <v>23184</v>
      </c>
      <c r="J1131">
        <v>18735</v>
      </c>
      <c r="K1131">
        <v>21597</v>
      </c>
    </row>
    <row r="1132" spans="2:11" x14ac:dyDescent="0.2">
      <c r="B1132" t="s">
        <v>2</v>
      </c>
      <c r="C1132" s="2" t="s">
        <v>76</v>
      </c>
      <c r="D1132" t="s">
        <v>376</v>
      </c>
      <c r="E1132" t="s">
        <v>293</v>
      </c>
      <c r="F1132">
        <v>9423</v>
      </c>
      <c r="G1132">
        <v>9338</v>
      </c>
      <c r="H1132">
        <v>10806</v>
      </c>
      <c r="I1132">
        <v>8697</v>
      </c>
      <c r="J1132">
        <v>8221</v>
      </c>
      <c r="K1132">
        <v>7198</v>
      </c>
    </row>
    <row r="1133" spans="2:11" x14ac:dyDescent="0.2">
      <c r="B1133" t="s">
        <v>2</v>
      </c>
      <c r="C1133" s="2" t="s">
        <v>77</v>
      </c>
      <c r="D1133" t="s">
        <v>377</v>
      </c>
      <c r="E1133" t="s">
        <v>293</v>
      </c>
      <c r="F1133">
        <v>4101</v>
      </c>
      <c r="G1133">
        <v>8057</v>
      </c>
      <c r="H1133">
        <v>8169</v>
      </c>
      <c r="I1133">
        <v>7666</v>
      </c>
      <c r="J1133">
        <v>8716</v>
      </c>
      <c r="K1133">
        <v>8452</v>
      </c>
    </row>
    <row r="1134" spans="2:11" x14ac:dyDescent="0.2">
      <c r="B1134" t="s">
        <v>2</v>
      </c>
      <c r="C1134" s="2" t="s">
        <v>241</v>
      </c>
      <c r="D1134" t="s">
        <v>242</v>
      </c>
      <c r="E1134" t="s">
        <v>292</v>
      </c>
      <c r="F1134">
        <v>1556</v>
      </c>
      <c r="G1134">
        <v>2607</v>
      </c>
      <c r="H1134">
        <v>7099</v>
      </c>
      <c r="I1134">
        <v>6660</v>
      </c>
      <c r="J1134">
        <v>7887</v>
      </c>
      <c r="K1134">
        <v>7399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293</v>
      </c>
      <c r="F1135">
        <v>46991</v>
      </c>
      <c r="G1135">
        <v>23784</v>
      </c>
      <c r="H1135">
        <v>28781</v>
      </c>
      <c r="I1135">
        <v>28766</v>
      </c>
      <c r="J1135">
        <v>30258</v>
      </c>
      <c r="K1135">
        <v>24833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293</v>
      </c>
      <c r="F1136">
        <v>408</v>
      </c>
      <c r="G1136">
        <v>474</v>
      </c>
      <c r="H1136">
        <v>253</v>
      </c>
      <c r="I1136">
        <v>326</v>
      </c>
      <c r="J1136">
        <v>171</v>
      </c>
      <c r="K1136">
        <v>37</v>
      </c>
    </row>
    <row r="1137" spans="2:11" x14ac:dyDescent="0.2">
      <c r="B1137" t="s">
        <v>2</v>
      </c>
      <c r="C1137" s="2" t="s">
        <v>243</v>
      </c>
      <c r="D1137" t="s">
        <v>244</v>
      </c>
      <c r="E1137" t="s">
        <v>294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267</v>
      </c>
      <c r="D1138" t="s">
        <v>268</v>
      </c>
      <c r="E1138" t="s">
        <v>294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280</v>
      </c>
      <c r="D1139" t="s">
        <v>281</v>
      </c>
      <c r="E1139" t="s">
        <v>294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245</v>
      </c>
      <c r="D1140" t="s">
        <v>246</v>
      </c>
      <c r="E1140" t="s">
        <v>294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247</v>
      </c>
      <c r="D1141" t="s">
        <v>248</v>
      </c>
      <c r="E1141" t="s">
        <v>294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249</v>
      </c>
      <c r="D1142" t="s">
        <v>250</v>
      </c>
      <c r="E1142" t="s">
        <v>292</v>
      </c>
      <c r="F1142">
        <v>2440</v>
      </c>
      <c r="G1142">
        <v>2356</v>
      </c>
      <c r="H1142">
        <v>2518</v>
      </c>
      <c r="I1142">
        <v>1680</v>
      </c>
      <c r="J1142">
        <v>1338</v>
      </c>
      <c r="K1142">
        <v>1565</v>
      </c>
    </row>
    <row r="1143" spans="2:11" x14ac:dyDescent="0.2">
      <c r="B1143" t="s">
        <v>2</v>
      </c>
      <c r="C1143" s="2" t="s">
        <v>282</v>
      </c>
      <c r="D1143" t="s">
        <v>283</v>
      </c>
      <c r="E1143" t="s">
        <v>294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284</v>
      </c>
      <c r="D1144" t="s">
        <v>285</v>
      </c>
      <c r="E1144" t="s">
        <v>294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251</v>
      </c>
      <c r="D1145" t="s">
        <v>252</v>
      </c>
      <c r="E1145" t="s">
        <v>292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253</v>
      </c>
      <c r="D1146" t="s">
        <v>254</v>
      </c>
      <c r="E1146" t="s">
        <v>294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286</v>
      </c>
      <c r="D1147" t="s">
        <v>287</v>
      </c>
      <c r="E1147" t="s">
        <v>294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288</v>
      </c>
      <c r="D1148" t="s">
        <v>289</v>
      </c>
      <c r="E1148" t="s">
        <v>294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406</v>
      </c>
      <c r="E1149" t="s">
        <v>292</v>
      </c>
      <c r="F1149">
        <v>5757</v>
      </c>
      <c r="G1149">
        <v>2176</v>
      </c>
      <c r="H1149">
        <v>3282</v>
      </c>
      <c r="I1149">
        <v>4571</v>
      </c>
      <c r="J1149" t="s">
        <v>125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293</v>
      </c>
      <c r="F1150">
        <v>9692</v>
      </c>
      <c r="G1150">
        <v>3985</v>
      </c>
      <c r="H1150">
        <v>8961</v>
      </c>
      <c r="I1150">
        <v>13732</v>
      </c>
      <c r="J1150">
        <v>12683</v>
      </c>
      <c r="K1150">
        <v>17181</v>
      </c>
    </row>
    <row r="1151" spans="2:11" x14ac:dyDescent="0.2">
      <c r="B1151" t="s">
        <v>2</v>
      </c>
      <c r="C1151" s="2" t="s">
        <v>86</v>
      </c>
      <c r="D1151" t="s">
        <v>402</v>
      </c>
      <c r="E1151" t="s">
        <v>292</v>
      </c>
      <c r="F1151">
        <v>1169</v>
      </c>
      <c r="G1151">
        <v>502</v>
      </c>
      <c r="H1151">
        <v>1209</v>
      </c>
      <c r="I1151">
        <v>1479</v>
      </c>
      <c r="J1151">
        <v>1253</v>
      </c>
      <c r="K1151">
        <v>2094</v>
      </c>
    </row>
    <row r="1152" spans="2:11" x14ac:dyDescent="0.2">
      <c r="B1152" t="s">
        <v>2</v>
      </c>
      <c r="C1152" s="2" t="s">
        <v>290</v>
      </c>
      <c r="D1152" t="s">
        <v>434</v>
      </c>
      <c r="E1152" t="s">
        <v>292</v>
      </c>
      <c r="F1152" t="s">
        <v>125</v>
      </c>
      <c r="G1152" t="s">
        <v>125</v>
      </c>
      <c r="H1152" t="s">
        <v>125</v>
      </c>
      <c r="I1152">
        <v>1592</v>
      </c>
      <c r="J1152">
        <v>398</v>
      </c>
      <c r="K1152">
        <v>367</v>
      </c>
    </row>
    <row r="1153" spans="2:11" x14ac:dyDescent="0.2">
      <c r="B1153" t="s">
        <v>2</v>
      </c>
      <c r="C1153" s="2" t="s">
        <v>87</v>
      </c>
      <c r="D1153" t="s">
        <v>404</v>
      </c>
      <c r="E1153" t="s">
        <v>293</v>
      </c>
      <c r="F1153">
        <v>24</v>
      </c>
      <c r="G1153">
        <v>932</v>
      </c>
      <c r="H1153">
        <v>2728</v>
      </c>
      <c r="I1153">
        <v>5604</v>
      </c>
      <c r="J1153">
        <v>3599</v>
      </c>
      <c r="K1153">
        <v>2765</v>
      </c>
    </row>
    <row r="1154" spans="2:11" x14ac:dyDescent="0.2">
      <c r="B1154" t="s">
        <v>3</v>
      </c>
      <c r="C1154" s="2" t="s">
        <v>88</v>
      </c>
      <c r="D1154" t="s">
        <v>89</v>
      </c>
      <c r="E1154" t="s">
        <v>293</v>
      </c>
      <c r="F1154">
        <v>2966</v>
      </c>
      <c r="G1154">
        <v>2670</v>
      </c>
      <c r="H1154">
        <v>3014</v>
      </c>
      <c r="I1154">
        <v>3584</v>
      </c>
      <c r="J1154">
        <v>4446</v>
      </c>
      <c r="K1154">
        <v>2748</v>
      </c>
    </row>
    <row r="1155" spans="2:11" x14ac:dyDescent="0.2">
      <c r="B1155" t="s">
        <v>3</v>
      </c>
      <c r="C1155" s="2" t="s">
        <v>90</v>
      </c>
      <c r="D1155" t="s">
        <v>91</v>
      </c>
      <c r="E1155" t="s">
        <v>293</v>
      </c>
      <c r="F1155">
        <v>8376</v>
      </c>
      <c r="G1155">
        <v>7879</v>
      </c>
      <c r="H1155">
        <v>5713</v>
      </c>
      <c r="I1155">
        <v>6425</v>
      </c>
      <c r="J1155">
        <v>4942</v>
      </c>
      <c r="K1155">
        <v>3519</v>
      </c>
    </row>
    <row r="1156" spans="2:11" x14ac:dyDescent="0.2">
      <c r="B1156" t="s">
        <v>3</v>
      </c>
      <c r="C1156" s="2" t="s">
        <v>92</v>
      </c>
      <c r="D1156" t="s">
        <v>93</v>
      </c>
      <c r="E1156" t="s">
        <v>293</v>
      </c>
      <c r="F1156">
        <v>20906</v>
      </c>
      <c r="G1156">
        <v>17234</v>
      </c>
      <c r="H1156">
        <v>12612</v>
      </c>
      <c r="I1156">
        <v>11279</v>
      </c>
      <c r="J1156">
        <v>11909</v>
      </c>
      <c r="K1156">
        <v>8479</v>
      </c>
    </row>
    <row r="1157" spans="2:11" x14ac:dyDescent="0.2">
      <c r="B1157" t="s">
        <v>3</v>
      </c>
      <c r="C1157" s="2" t="s">
        <v>94</v>
      </c>
      <c r="D1157" t="s">
        <v>95</v>
      </c>
      <c r="E1157" t="s">
        <v>293</v>
      </c>
      <c r="F1157">
        <v>2550</v>
      </c>
      <c r="G1157">
        <v>2251</v>
      </c>
      <c r="H1157">
        <v>3710</v>
      </c>
      <c r="I1157">
        <v>3307</v>
      </c>
      <c r="J1157">
        <v>3398</v>
      </c>
      <c r="K1157">
        <v>2286</v>
      </c>
    </row>
    <row r="1158" spans="2:11" x14ac:dyDescent="0.2">
      <c r="B1158" t="s">
        <v>3</v>
      </c>
      <c r="C1158" s="2" t="s">
        <v>255</v>
      </c>
      <c r="D1158" t="s">
        <v>391</v>
      </c>
      <c r="E1158" t="s">
        <v>292</v>
      </c>
      <c r="F1158">
        <v>1690</v>
      </c>
      <c r="G1158">
        <v>2866</v>
      </c>
      <c r="H1158">
        <v>3005</v>
      </c>
      <c r="I1158">
        <v>2839</v>
      </c>
      <c r="J1158" t="s">
        <v>125</v>
      </c>
      <c r="K1158" t="s">
        <v>125</v>
      </c>
    </row>
    <row r="1159" spans="2:11" x14ac:dyDescent="0.2">
      <c r="B1159" t="s">
        <v>3</v>
      </c>
      <c r="C1159" s="2" t="s">
        <v>96</v>
      </c>
      <c r="D1159" t="s">
        <v>97</v>
      </c>
      <c r="E1159" t="s">
        <v>293</v>
      </c>
      <c r="F1159">
        <v>9997</v>
      </c>
      <c r="G1159">
        <v>8867</v>
      </c>
      <c r="H1159">
        <v>15710</v>
      </c>
      <c r="I1159">
        <v>14343</v>
      </c>
      <c r="J1159">
        <v>12030</v>
      </c>
      <c r="K1159">
        <v>12629</v>
      </c>
    </row>
    <row r="1160" spans="2:11" x14ac:dyDescent="0.2">
      <c r="B1160" t="s">
        <v>3</v>
      </c>
      <c r="C1160" s="2" t="s">
        <v>98</v>
      </c>
      <c r="D1160" t="s">
        <v>99</v>
      </c>
      <c r="E1160" t="s">
        <v>293</v>
      </c>
      <c r="F1160">
        <v>29986</v>
      </c>
      <c r="G1160">
        <v>26954</v>
      </c>
      <c r="H1160">
        <v>24333</v>
      </c>
      <c r="I1160">
        <v>26618</v>
      </c>
      <c r="J1160">
        <v>21808</v>
      </c>
      <c r="K1160">
        <v>19868</v>
      </c>
    </row>
    <row r="1161" spans="2:11" x14ac:dyDescent="0.2">
      <c r="B1161" t="s">
        <v>3</v>
      </c>
      <c r="C1161" s="2" t="s">
        <v>100</v>
      </c>
      <c r="D1161" t="s">
        <v>392</v>
      </c>
      <c r="E1161" t="s">
        <v>292</v>
      </c>
      <c r="F1161">
        <v>8405</v>
      </c>
      <c r="G1161">
        <v>8763</v>
      </c>
      <c r="H1161">
        <v>6214</v>
      </c>
      <c r="I1161" t="s">
        <v>125</v>
      </c>
      <c r="J1161" t="s">
        <v>125</v>
      </c>
      <c r="K1161" t="s">
        <v>125</v>
      </c>
    </row>
    <row r="1162" spans="2:11" x14ac:dyDescent="0.2">
      <c r="B1162" t="s">
        <v>3</v>
      </c>
      <c r="C1162" s="2" t="s">
        <v>256</v>
      </c>
      <c r="D1162" t="s">
        <v>378</v>
      </c>
      <c r="E1162" t="s">
        <v>292</v>
      </c>
      <c r="F1162">
        <v>4273</v>
      </c>
      <c r="G1162">
        <v>4179</v>
      </c>
      <c r="H1162">
        <v>3975</v>
      </c>
      <c r="I1162">
        <v>2939</v>
      </c>
      <c r="J1162">
        <v>2572</v>
      </c>
      <c r="K1162">
        <v>2394</v>
      </c>
    </row>
    <row r="1163" spans="2:11" x14ac:dyDescent="0.2">
      <c r="B1163" t="s">
        <v>3</v>
      </c>
      <c r="C1163" s="2" t="s">
        <v>102</v>
      </c>
      <c r="D1163" t="s">
        <v>103</v>
      </c>
      <c r="E1163" t="s">
        <v>293</v>
      </c>
      <c r="F1163">
        <v>15173</v>
      </c>
      <c r="G1163">
        <v>16252</v>
      </c>
      <c r="H1163">
        <v>15530</v>
      </c>
      <c r="I1163">
        <v>14023</v>
      </c>
      <c r="J1163">
        <v>5352</v>
      </c>
      <c r="K1163">
        <v>10276</v>
      </c>
    </row>
    <row r="1164" spans="2:11" x14ac:dyDescent="0.2">
      <c r="B1164" t="s">
        <v>3</v>
      </c>
      <c r="C1164" s="2" t="s">
        <v>104</v>
      </c>
      <c r="D1164" t="s">
        <v>393</v>
      </c>
      <c r="E1164" t="s">
        <v>293</v>
      </c>
      <c r="F1164">
        <v>8264</v>
      </c>
      <c r="G1164">
        <v>8695</v>
      </c>
      <c r="H1164">
        <v>8265</v>
      </c>
      <c r="I1164">
        <v>6002</v>
      </c>
      <c r="J1164">
        <v>4206</v>
      </c>
      <c r="K1164">
        <v>3443</v>
      </c>
    </row>
    <row r="1165" spans="2:11" x14ac:dyDescent="0.2">
      <c r="B1165" t="s">
        <v>3</v>
      </c>
      <c r="C1165" s="2" t="s">
        <v>105</v>
      </c>
      <c r="D1165" t="s">
        <v>441</v>
      </c>
      <c r="E1165" t="s">
        <v>292</v>
      </c>
      <c r="F1165">
        <v>2465</v>
      </c>
      <c r="G1165">
        <v>2653</v>
      </c>
      <c r="H1165">
        <v>2422</v>
      </c>
      <c r="I1165">
        <v>2492</v>
      </c>
      <c r="J1165">
        <v>4152</v>
      </c>
      <c r="K1165">
        <v>3842</v>
      </c>
    </row>
    <row r="1166" spans="2:11" x14ac:dyDescent="0.2">
      <c r="B1166" t="s">
        <v>3</v>
      </c>
      <c r="C1166" s="2" t="s">
        <v>257</v>
      </c>
      <c r="D1166" t="s">
        <v>394</v>
      </c>
      <c r="E1166" t="s">
        <v>293</v>
      </c>
      <c r="F1166">
        <v>13860</v>
      </c>
      <c r="G1166">
        <v>9956</v>
      </c>
      <c r="H1166">
        <v>6078</v>
      </c>
      <c r="I1166">
        <v>4047</v>
      </c>
      <c r="J1166">
        <v>5094</v>
      </c>
      <c r="K1166">
        <v>4597</v>
      </c>
    </row>
    <row r="1167" spans="2:11" x14ac:dyDescent="0.2">
      <c r="B1167" t="s">
        <v>3</v>
      </c>
      <c r="C1167" s="2" t="s">
        <v>106</v>
      </c>
      <c r="D1167" t="s">
        <v>107</v>
      </c>
      <c r="E1167" t="s">
        <v>293</v>
      </c>
      <c r="F1167">
        <v>5246</v>
      </c>
      <c r="G1167">
        <v>5370</v>
      </c>
      <c r="H1167">
        <v>4239</v>
      </c>
      <c r="I1167">
        <v>3390</v>
      </c>
      <c r="J1167">
        <v>3323</v>
      </c>
      <c r="K1167">
        <v>3353</v>
      </c>
    </row>
    <row r="1168" spans="2:11" x14ac:dyDescent="0.2">
      <c r="B1168" t="s">
        <v>3</v>
      </c>
      <c r="C1168" s="2" t="s">
        <v>258</v>
      </c>
      <c r="D1168" t="s">
        <v>379</v>
      </c>
      <c r="E1168" t="s">
        <v>292</v>
      </c>
      <c r="F1168">
        <v>5160</v>
      </c>
      <c r="G1168">
        <v>4344</v>
      </c>
      <c r="H1168">
        <v>0</v>
      </c>
      <c r="I1168" t="s">
        <v>125</v>
      </c>
      <c r="J1168" t="s">
        <v>125</v>
      </c>
      <c r="K1168" t="s">
        <v>125</v>
      </c>
    </row>
    <row r="1169" spans="2:11" x14ac:dyDescent="0.2">
      <c r="B1169" t="s">
        <v>3</v>
      </c>
      <c r="C1169" s="2" t="s">
        <v>259</v>
      </c>
      <c r="D1169" t="s">
        <v>395</v>
      </c>
      <c r="E1169" t="s">
        <v>292</v>
      </c>
      <c r="F1169">
        <v>2809</v>
      </c>
      <c r="G1169">
        <v>4622</v>
      </c>
      <c r="H1169">
        <v>5010</v>
      </c>
      <c r="I1169">
        <v>4905</v>
      </c>
      <c r="J1169">
        <v>2606</v>
      </c>
      <c r="K1169">
        <v>2547</v>
      </c>
    </row>
    <row r="1170" spans="2:11" x14ac:dyDescent="0.2">
      <c r="B1170" t="s">
        <v>3</v>
      </c>
      <c r="C1170" s="2" t="s">
        <v>108</v>
      </c>
      <c r="D1170" t="s">
        <v>442</v>
      </c>
      <c r="E1170" t="s">
        <v>293</v>
      </c>
      <c r="F1170">
        <v>22246</v>
      </c>
      <c r="G1170">
        <v>28616</v>
      </c>
      <c r="H1170">
        <v>29400</v>
      </c>
      <c r="I1170">
        <v>25888</v>
      </c>
      <c r="J1170">
        <v>22617</v>
      </c>
      <c r="K1170">
        <v>22551</v>
      </c>
    </row>
    <row r="1171" spans="2:11" x14ac:dyDescent="0.2">
      <c r="B1171" t="s">
        <v>3</v>
      </c>
      <c r="C1171" s="2" t="s">
        <v>109</v>
      </c>
      <c r="D1171" t="s">
        <v>110</v>
      </c>
      <c r="E1171" t="s">
        <v>293</v>
      </c>
      <c r="F1171">
        <v>24004</v>
      </c>
      <c r="G1171">
        <v>23372</v>
      </c>
      <c r="H1171">
        <v>20973</v>
      </c>
      <c r="I1171">
        <v>20450</v>
      </c>
      <c r="J1171">
        <v>19502</v>
      </c>
      <c r="K1171">
        <v>19053</v>
      </c>
    </row>
    <row r="1172" spans="2:11" x14ac:dyDescent="0.2">
      <c r="B1172" t="s">
        <v>3</v>
      </c>
      <c r="C1172" s="2" t="s">
        <v>111</v>
      </c>
      <c r="D1172" t="s">
        <v>112</v>
      </c>
      <c r="E1172" t="s">
        <v>293</v>
      </c>
      <c r="F1172">
        <v>3394</v>
      </c>
      <c r="G1172">
        <v>4250</v>
      </c>
      <c r="H1172">
        <v>3809</v>
      </c>
      <c r="I1172">
        <v>4261</v>
      </c>
      <c r="J1172">
        <v>4259</v>
      </c>
      <c r="K1172">
        <v>3799</v>
      </c>
    </row>
    <row r="1173" spans="2:11" x14ac:dyDescent="0.2">
      <c r="B1173" t="s">
        <v>3</v>
      </c>
      <c r="C1173" s="2" t="s">
        <v>269</v>
      </c>
      <c r="D1173" t="s">
        <v>405</v>
      </c>
      <c r="E1173" t="s">
        <v>292</v>
      </c>
      <c r="F1173">
        <v>3265</v>
      </c>
      <c r="G1173">
        <v>2588</v>
      </c>
      <c r="H1173">
        <v>2414</v>
      </c>
      <c r="I1173">
        <v>2200</v>
      </c>
      <c r="J1173">
        <v>1013</v>
      </c>
      <c r="K1173">
        <v>2394</v>
      </c>
    </row>
    <row r="1174" spans="2:11" x14ac:dyDescent="0.2">
      <c r="B1174" t="s">
        <v>3</v>
      </c>
      <c r="C1174" s="2" t="s">
        <v>260</v>
      </c>
      <c r="D1174" t="s">
        <v>261</v>
      </c>
      <c r="E1174" t="s">
        <v>292</v>
      </c>
      <c r="F1174">
        <v>305</v>
      </c>
      <c r="G1174">
        <v>343</v>
      </c>
      <c r="H1174">
        <v>0</v>
      </c>
      <c r="I1174" t="s">
        <v>125</v>
      </c>
      <c r="J1174" t="s">
        <v>125</v>
      </c>
      <c r="K1174" t="s">
        <v>125</v>
      </c>
    </row>
    <row r="1175" spans="2:11" x14ac:dyDescent="0.2">
      <c r="B1175" t="s">
        <v>3</v>
      </c>
      <c r="C1175" s="2" t="s">
        <v>262</v>
      </c>
      <c r="D1175" t="s">
        <v>380</v>
      </c>
      <c r="E1175" t="s">
        <v>292</v>
      </c>
      <c r="F1175">
        <v>1950</v>
      </c>
      <c r="G1175">
        <v>1963</v>
      </c>
      <c r="H1175">
        <v>1757</v>
      </c>
      <c r="I1175">
        <v>1400</v>
      </c>
      <c r="J1175">
        <v>1831</v>
      </c>
      <c r="K1175">
        <v>1789</v>
      </c>
    </row>
    <row r="1176" spans="2:11" x14ac:dyDescent="0.2">
      <c r="B1176" t="s">
        <v>3</v>
      </c>
      <c r="C1176" s="2" t="s">
        <v>263</v>
      </c>
      <c r="D1176" t="s">
        <v>396</v>
      </c>
      <c r="E1176" t="s">
        <v>292</v>
      </c>
      <c r="F1176">
        <v>1519</v>
      </c>
      <c r="G1176">
        <v>752</v>
      </c>
      <c r="H1176">
        <v>498</v>
      </c>
      <c r="I1176">
        <v>500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264</v>
      </c>
      <c r="D1177" t="s">
        <v>381</v>
      </c>
      <c r="E1177" t="s">
        <v>292</v>
      </c>
      <c r="F1177">
        <v>1833</v>
      </c>
      <c r="G1177">
        <v>1469</v>
      </c>
      <c r="H1177">
        <v>1633</v>
      </c>
      <c r="I1177">
        <v>1614</v>
      </c>
      <c r="J1177">
        <v>1544</v>
      </c>
      <c r="K1177">
        <v>1425</v>
      </c>
    </row>
    <row r="1178" spans="2:11" x14ac:dyDescent="0.2">
      <c r="B1178" t="s">
        <v>3</v>
      </c>
      <c r="C1178" s="2" t="s">
        <v>113</v>
      </c>
      <c r="D1178" t="s">
        <v>114</v>
      </c>
      <c r="E1178" t="s">
        <v>294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 x14ac:dyDescent="0.2">
      <c r="B1179" t="s">
        <v>3</v>
      </c>
      <c r="C1179" s="2" t="s">
        <v>115</v>
      </c>
      <c r="D1179" t="s">
        <v>116</v>
      </c>
      <c r="E1179" t="s">
        <v>293</v>
      </c>
      <c r="F1179">
        <v>1951</v>
      </c>
      <c r="G1179">
        <v>229</v>
      </c>
      <c r="H1179">
        <v>2309</v>
      </c>
      <c r="I1179">
        <v>3284</v>
      </c>
      <c r="J1179">
        <v>3303</v>
      </c>
      <c r="K1179">
        <v>2069</v>
      </c>
    </row>
    <row r="1180" spans="2:11" x14ac:dyDescent="0.2">
      <c r="B1180" t="s">
        <v>3</v>
      </c>
      <c r="C1180" s="2" t="s">
        <v>117</v>
      </c>
      <c r="D1180" t="s">
        <v>118</v>
      </c>
      <c r="E1180" t="s">
        <v>294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129</v>
      </c>
      <c r="D1181" t="s">
        <v>127</v>
      </c>
      <c r="E1181" t="s">
        <v>294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 x14ac:dyDescent="0.2">
      <c r="B1182" t="s">
        <v>449</v>
      </c>
      <c r="C1182" s="2" t="s">
        <v>101</v>
      </c>
      <c r="D1182" t="s">
        <v>433</v>
      </c>
      <c r="E1182" t="s">
        <v>293</v>
      </c>
      <c r="F1182">
        <v>26405</v>
      </c>
      <c r="G1182">
        <v>26018</v>
      </c>
      <c r="H1182">
        <v>23279</v>
      </c>
      <c r="I1182">
        <v>47787</v>
      </c>
      <c r="J1182">
        <v>49821</v>
      </c>
      <c r="K1182">
        <v>45230</v>
      </c>
    </row>
    <row r="1183" spans="2:11" x14ac:dyDescent="0.2">
      <c r="B1183" t="s">
        <v>449</v>
      </c>
      <c r="C1183" s="2" t="s">
        <v>78</v>
      </c>
      <c r="D1183" t="s">
        <v>432</v>
      </c>
      <c r="E1183" t="s">
        <v>293</v>
      </c>
      <c r="F1183">
        <v>36965</v>
      </c>
      <c r="G1183">
        <v>34284</v>
      </c>
      <c r="H1183">
        <v>34310</v>
      </c>
      <c r="I1183">
        <v>41039</v>
      </c>
      <c r="J1183">
        <v>45663</v>
      </c>
      <c r="K1183">
        <v>43588</v>
      </c>
    </row>
    <row r="1185" spans="2:11" x14ac:dyDescent="0.2">
      <c r="B1185" t="s">
        <v>382</v>
      </c>
      <c r="C1185" s="2" t="s">
        <v>383</v>
      </c>
      <c r="D1185" t="s">
        <v>384</v>
      </c>
    </row>
    <row r="1187" spans="2:11" x14ac:dyDescent="0.2">
      <c r="B1187" t="s">
        <v>322</v>
      </c>
      <c r="C1187" s="2" t="s">
        <v>8</v>
      </c>
      <c r="D1187" t="s">
        <v>9</v>
      </c>
      <c r="E1187" t="s">
        <v>291</v>
      </c>
      <c r="F1187" t="s">
        <v>134</v>
      </c>
      <c r="G1187" t="s">
        <v>134</v>
      </c>
      <c r="H1187" t="s">
        <v>134</v>
      </c>
      <c r="I1187" t="s">
        <v>134</v>
      </c>
      <c r="J1187" t="s">
        <v>134</v>
      </c>
      <c r="K1187" t="s">
        <v>134</v>
      </c>
    </row>
    <row r="1188" spans="2:11" x14ac:dyDescent="0.2">
      <c r="B1188" t="s">
        <v>324</v>
      </c>
      <c r="C1188" s="2" t="s">
        <v>353</v>
      </c>
      <c r="D1188" t="s">
        <v>354</v>
      </c>
      <c r="E1188" t="s">
        <v>355</v>
      </c>
      <c r="F1188" t="s">
        <v>357</v>
      </c>
      <c r="G1188" t="s">
        <v>357</v>
      </c>
      <c r="H1188" t="s">
        <v>357</v>
      </c>
      <c r="I1188" t="s">
        <v>357</v>
      </c>
      <c r="J1188" t="s">
        <v>357</v>
      </c>
      <c r="K1188" t="s">
        <v>357</v>
      </c>
    </row>
    <row r="1189" spans="2:11" x14ac:dyDescent="0.2">
      <c r="B1189" t="s">
        <v>1</v>
      </c>
      <c r="C1189" s="2" t="s">
        <v>151</v>
      </c>
      <c r="D1189" t="s">
        <v>152</v>
      </c>
      <c r="E1189" t="s">
        <v>292</v>
      </c>
      <c r="F1189">
        <v>21570</v>
      </c>
      <c r="G1189">
        <v>16843</v>
      </c>
      <c r="H1189">
        <v>32219</v>
      </c>
      <c r="I1189">
        <v>31747</v>
      </c>
      <c r="J1189">
        <v>32954</v>
      </c>
      <c r="K1189">
        <v>34123</v>
      </c>
    </row>
    <row r="1190" spans="2:11" x14ac:dyDescent="0.2">
      <c r="B1190" t="s">
        <v>1</v>
      </c>
      <c r="C1190" s="2" t="s">
        <v>10</v>
      </c>
      <c r="D1190" t="s">
        <v>431</v>
      </c>
      <c r="E1190" t="s">
        <v>293</v>
      </c>
      <c r="F1190">
        <v>93425</v>
      </c>
      <c r="G1190">
        <v>81461</v>
      </c>
      <c r="H1190">
        <v>72079</v>
      </c>
      <c r="I1190">
        <v>70485</v>
      </c>
      <c r="J1190">
        <v>74010</v>
      </c>
      <c r="K1190">
        <v>68622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292</v>
      </c>
      <c r="F1191">
        <v>25862</v>
      </c>
      <c r="G1191">
        <v>23847</v>
      </c>
      <c r="H1191">
        <v>26844</v>
      </c>
      <c r="I1191">
        <v>24073</v>
      </c>
      <c r="J1191">
        <v>22651</v>
      </c>
      <c r="K1191">
        <v>20965</v>
      </c>
    </row>
    <row r="1192" spans="2:11" x14ac:dyDescent="0.2">
      <c r="B1192" t="s">
        <v>1</v>
      </c>
      <c r="C1192" s="2" t="s">
        <v>153</v>
      </c>
      <c r="D1192" t="s">
        <v>154</v>
      </c>
      <c r="E1192" t="s">
        <v>292</v>
      </c>
      <c r="F1192">
        <v>9379</v>
      </c>
      <c r="G1192">
        <v>8763</v>
      </c>
      <c r="H1192">
        <v>9647</v>
      </c>
      <c r="I1192">
        <v>10883</v>
      </c>
      <c r="J1192">
        <v>11377</v>
      </c>
      <c r="K1192">
        <v>10664</v>
      </c>
    </row>
    <row r="1193" spans="2:11" x14ac:dyDescent="0.2">
      <c r="B1193" t="s">
        <v>1</v>
      </c>
      <c r="C1193" s="2" t="s">
        <v>155</v>
      </c>
      <c r="D1193" t="s">
        <v>156</v>
      </c>
      <c r="E1193" t="s">
        <v>292</v>
      </c>
      <c r="F1193">
        <v>13998</v>
      </c>
      <c r="G1193">
        <v>19120</v>
      </c>
      <c r="H1193">
        <v>16987</v>
      </c>
      <c r="I1193">
        <v>16532</v>
      </c>
      <c r="J1193">
        <v>16572</v>
      </c>
      <c r="K1193">
        <v>14658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293</v>
      </c>
      <c r="F1194">
        <v>69564</v>
      </c>
      <c r="G1194">
        <v>66772</v>
      </c>
      <c r="H1194">
        <v>60390</v>
      </c>
      <c r="I1194">
        <v>57380</v>
      </c>
      <c r="J1194">
        <v>52334</v>
      </c>
      <c r="K1194">
        <v>43427</v>
      </c>
    </row>
    <row r="1195" spans="2:11" x14ac:dyDescent="0.2">
      <c r="B1195" t="s">
        <v>1</v>
      </c>
      <c r="C1195" s="2" t="s">
        <v>157</v>
      </c>
      <c r="D1195" t="s">
        <v>158</v>
      </c>
      <c r="E1195" t="s">
        <v>292</v>
      </c>
      <c r="F1195">
        <v>2996</v>
      </c>
      <c r="G1195">
        <v>4243</v>
      </c>
      <c r="H1195">
        <v>3772</v>
      </c>
      <c r="I1195">
        <v>3581</v>
      </c>
      <c r="J1195">
        <v>2954</v>
      </c>
      <c r="K1195">
        <v>2749</v>
      </c>
    </row>
    <row r="1196" spans="2:11" x14ac:dyDescent="0.2">
      <c r="B1196" t="s">
        <v>1</v>
      </c>
      <c r="C1196" s="2" t="s">
        <v>159</v>
      </c>
      <c r="D1196" t="s">
        <v>160</v>
      </c>
      <c r="E1196" t="s">
        <v>292</v>
      </c>
      <c r="F1196">
        <v>5390</v>
      </c>
      <c r="G1196">
        <v>5568</v>
      </c>
      <c r="H1196">
        <v>4636</v>
      </c>
      <c r="I1196">
        <v>3959</v>
      </c>
      <c r="J1196">
        <v>3134</v>
      </c>
      <c r="K1196">
        <v>3200</v>
      </c>
    </row>
    <row r="1197" spans="2:11" x14ac:dyDescent="0.2">
      <c r="B1197" t="s">
        <v>1</v>
      </c>
      <c r="C1197" s="2" t="s">
        <v>161</v>
      </c>
      <c r="D1197" t="s">
        <v>162</v>
      </c>
      <c r="E1197" t="s">
        <v>292</v>
      </c>
      <c r="F1197">
        <v>4368</v>
      </c>
      <c r="G1197">
        <v>5447</v>
      </c>
      <c r="H1197">
        <v>4183</v>
      </c>
      <c r="I1197">
        <v>4428</v>
      </c>
      <c r="J1197">
        <v>4111</v>
      </c>
      <c r="K1197">
        <v>3804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293</v>
      </c>
      <c r="F1198">
        <v>9934</v>
      </c>
      <c r="G1198">
        <v>20754</v>
      </c>
      <c r="H1198">
        <v>23887</v>
      </c>
      <c r="I1198">
        <v>21966</v>
      </c>
      <c r="J1198">
        <v>19341</v>
      </c>
      <c r="K1198">
        <v>18274</v>
      </c>
    </row>
    <row r="1199" spans="2:11" x14ac:dyDescent="0.2">
      <c r="B1199" t="s">
        <v>1</v>
      </c>
      <c r="C1199" s="2" t="s">
        <v>163</v>
      </c>
      <c r="D1199" t="s">
        <v>164</v>
      </c>
      <c r="E1199" t="s">
        <v>292</v>
      </c>
      <c r="F1199">
        <v>38226</v>
      </c>
      <c r="G1199">
        <v>34489</v>
      </c>
      <c r="H1199">
        <v>31504</v>
      </c>
      <c r="I1199">
        <v>31504</v>
      </c>
      <c r="J1199">
        <v>29553</v>
      </c>
      <c r="K1199">
        <v>27978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293</v>
      </c>
      <c r="F1200">
        <v>45146</v>
      </c>
      <c r="G1200">
        <v>40556</v>
      </c>
      <c r="H1200">
        <v>39563</v>
      </c>
      <c r="I1200">
        <v>24482</v>
      </c>
      <c r="J1200">
        <v>33821</v>
      </c>
      <c r="K1200">
        <v>28760</v>
      </c>
    </row>
    <row r="1201" spans="2:11" x14ac:dyDescent="0.2">
      <c r="B1201" t="s">
        <v>1</v>
      </c>
      <c r="C1201" s="2" t="s">
        <v>165</v>
      </c>
      <c r="D1201" t="s">
        <v>166</v>
      </c>
      <c r="E1201" t="s">
        <v>292</v>
      </c>
      <c r="F1201">
        <v>15299</v>
      </c>
      <c r="G1201">
        <v>11524</v>
      </c>
      <c r="H1201">
        <v>12423</v>
      </c>
      <c r="I1201">
        <v>12094</v>
      </c>
      <c r="J1201">
        <v>9616</v>
      </c>
      <c r="K1201">
        <v>8480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292</v>
      </c>
      <c r="F1202">
        <v>45688</v>
      </c>
      <c r="G1202">
        <v>42202</v>
      </c>
      <c r="H1202">
        <v>41971</v>
      </c>
      <c r="I1202">
        <v>35670</v>
      </c>
      <c r="J1202">
        <v>33755</v>
      </c>
      <c r="K1202">
        <v>28102</v>
      </c>
    </row>
    <row r="1203" spans="2:11" x14ac:dyDescent="0.2">
      <c r="B1203" t="s">
        <v>1</v>
      </c>
      <c r="C1203" s="2" t="s">
        <v>167</v>
      </c>
      <c r="D1203" t="s">
        <v>168</v>
      </c>
      <c r="E1203" t="s">
        <v>292</v>
      </c>
      <c r="F1203">
        <v>39506</v>
      </c>
      <c r="G1203">
        <v>36579</v>
      </c>
      <c r="H1203">
        <v>32556</v>
      </c>
      <c r="I1203">
        <v>29926</v>
      </c>
      <c r="J1203">
        <v>27612</v>
      </c>
      <c r="K1203">
        <v>20974</v>
      </c>
    </row>
    <row r="1204" spans="2:11" x14ac:dyDescent="0.2">
      <c r="B1204" t="s">
        <v>1</v>
      </c>
      <c r="C1204" s="2" t="s">
        <v>169</v>
      </c>
      <c r="D1204" t="s">
        <v>170</v>
      </c>
      <c r="E1204" t="s">
        <v>292</v>
      </c>
      <c r="F1204">
        <v>7627</v>
      </c>
      <c r="G1204">
        <v>6757</v>
      </c>
      <c r="H1204">
        <v>5333</v>
      </c>
      <c r="I1204">
        <v>5107</v>
      </c>
      <c r="J1204">
        <v>4307</v>
      </c>
      <c r="K1204">
        <v>4147</v>
      </c>
    </row>
    <row r="1205" spans="2:11" x14ac:dyDescent="0.2">
      <c r="B1205" t="s">
        <v>1</v>
      </c>
      <c r="C1205" s="2" t="s">
        <v>171</v>
      </c>
      <c r="D1205" t="s">
        <v>172</v>
      </c>
      <c r="E1205" t="s">
        <v>292</v>
      </c>
      <c r="F1205">
        <v>31988</v>
      </c>
      <c r="G1205">
        <v>25349</v>
      </c>
      <c r="H1205">
        <v>21273</v>
      </c>
      <c r="I1205">
        <v>22559</v>
      </c>
      <c r="J1205">
        <v>21918</v>
      </c>
      <c r="K1205">
        <v>18502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293</v>
      </c>
      <c r="F1206">
        <v>12745</v>
      </c>
      <c r="G1206">
        <v>10748</v>
      </c>
      <c r="H1206">
        <v>9983</v>
      </c>
      <c r="I1206">
        <v>9715</v>
      </c>
      <c r="J1206">
        <v>7694</v>
      </c>
      <c r="K1206">
        <v>7419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292</v>
      </c>
      <c r="F1207">
        <v>32972</v>
      </c>
      <c r="G1207">
        <v>38777</v>
      </c>
      <c r="H1207">
        <v>36070</v>
      </c>
      <c r="I1207">
        <v>36679</v>
      </c>
      <c r="J1207">
        <v>32531</v>
      </c>
      <c r="K1207">
        <v>28129</v>
      </c>
    </row>
    <row r="1208" spans="2:11" x14ac:dyDescent="0.2">
      <c r="B1208" t="s">
        <v>1</v>
      </c>
      <c r="C1208" s="2" t="s">
        <v>173</v>
      </c>
      <c r="D1208" t="s">
        <v>174</v>
      </c>
      <c r="E1208" t="s">
        <v>292</v>
      </c>
      <c r="F1208">
        <v>16645</v>
      </c>
      <c r="G1208">
        <v>15563</v>
      </c>
      <c r="H1208">
        <v>14906</v>
      </c>
      <c r="I1208">
        <v>13184</v>
      </c>
      <c r="J1208">
        <v>12511</v>
      </c>
      <c r="K1208">
        <v>10742</v>
      </c>
    </row>
    <row r="1209" spans="2:11" x14ac:dyDescent="0.2">
      <c r="B1209" t="s">
        <v>1</v>
      </c>
      <c r="C1209" s="2" t="s">
        <v>175</v>
      </c>
      <c r="D1209" t="s">
        <v>176</v>
      </c>
      <c r="E1209" t="s">
        <v>292</v>
      </c>
      <c r="F1209">
        <v>20851</v>
      </c>
      <c r="G1209">
        <v>19843</v>
      </c>
      <c r="H1209">
        <v>17791</v>
      </c>
      <c r="I1209">
        <v>18366</v>
      </c>
      <c r="J1209">
        <v>18032</v>
      </c>
      <c r="K1209">
        <v>16587</v>
      </c>
    </row>
    <row r="1210" spans="2:11" x14ac:dyDescent="0.2">
      <c r="B1210" t="s">
        <v>1</v>
      </c>
      <c r="C1210" s="2" t="s">
        <v>25</v>
      </c>
      <c r="D1210" t="s">
        <v>397</v>
      </c>
      <c r="E1210" t="s">
        <v>293</v>
      </c>
      <c r="F1210">
        <v>43036</v>
      </c>
      <c r="G1210">
        <v>49284</v>
      </c>
      <c r="H1210">
        <v>49343</v>
      </c>
      <c r="I1210">
        <v>45000</v>
      </c>
      <c r="J1210">
        <v>43271</v>
      </c>
      <c r="K1210">
        <v>40500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293</v>
      </c>
      <c r="F1211">
        <v>47850</v>
      </c>
      <c r="G1211">
        <v>45720</v>
      </c>
      <c r="H1211">
        <v>41525</v>
      </c>
      <c r="I1211">
        <v>43266</v>
      </c>
      <c r="J1211">
        <v>43508</v>
      </c>
      <c r="K1211">
        <v>40386</v>
      </c>
    </row>
    <row r="1212" spans="2:11" x14ac:dyDescent="0.2">
      <c r="B1212" t="s">
        <v>1</v>
      </c>
      <c r="C1212" s="2" t="s">
        <v>177</v>
      </c>
      <c r="D1212" t="s">
        <v>178</v>
      </c>
      <c r="E1212" t="s">
        <v>292</v>
      </c>
      <c r="F1212">
        <v>6843</v>
      </c>
      <c r="G1212">
        <v>7800</v>
      </c>
      <c r="H1212">
        <v>6471</v>
      </c>
      <c r="I1212">
        <v>5823</v>
      </c>
      <c r="J1212">
        <v>5027</v>
      </c>
      <c r="K1212">
        <v>4016</v>
      </c>
    </row>
    <row r="1213" spans="2:11" x14ac:dyDescent="0.2">
      <c r="B1213" t="s">
        <v>1</v>
      </c>
      <c r="C1213" s="2" t="s">
        <v>179</v>
      </c>
      <c r="D1213" t="s">
        <v>180</v>
      </c>
      <c r="E1213" t="s">
        <v>292</v>
      </c>
      <c r="F1213">
        <v>5736</v>
      </c>
      <c r="G1213">
        <v>6810</v>
      </c>
      <c r="H1213">
        <v>6659</v>
      </c>
      <c r="I1213">
        <v>6134</v>
      </c>
      <c r="J1213">
        <v>5614</v>
      </c>
      <c r="K1213">
        <v>5098</v>
      </c>
    </row>
    <row r="1214" spans="2:11" x14ac:dyDescent="0.2">
      <c r="B1214" t="s">
        <v>1</v>
      </c>
      <c r="C1214" s="2" t="s">
        <v>181</v>
      </c>
      <c r="D1214" t="s">
        <v>182</v>
      </c>
      <c r="E1214" t="s">
        <v>292</v>
      </c>
      <c r="F1214">
        <v>8309</v>
      </c>
      <c r="G1214">
        <v>7033</v>
      </c>
      <c r="H1214">
        <v>6693</v>
      </c>
      <c r="I1214">
        <v>5660</v>
      </c>
      <c r="J1214">
        <v>4811</v>
      </c>
      <c r="K1214">
        <v>3663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292</v>
      </c>
      <c r="F1215">
        <v>29083</v>
      </c>
      <c r="G1215">
        <v>27437</v>
      </c>
      <c r="H1215">
        <v>27828</v>
      </c>
      <c r="I1215">
        <v>27148</v>
      </c>
      <c r="J1215">
        <v>20673</v>
      </c>
      <c r="K1215">
        <v>20901</v>
      </c>
    </row>
    <row r="1216" spans="2:11" x14ac:dyDescent="0.2">
      <c r="B1216" t="s">
        <v>1</v>
      </c>
      <c r="C1216" s="2" t="s">
        <v>30</v>
      </c>
      <c r="D1216" t="s">
        <v>398</v>
      </c>
      <c r="E1216" t="s">
        <v>293</v>
      </c>
      <c r="F1216">
        <v>52473</v>
      </c>
      <c r="G1216">
        <v>45268</v>
      </c>
      <c r="H1216">
        <v>58046</v>
      </c>
      <c r="I1216">
        <v>60003</v>
      </c>
      <c r="J1216">
        <v>57076</v>
      </c>
      <c r="K1216">
        <v>64408</v>
      </c>
    </row>
    <row r="1217" spans="2:11" x14ac:dyDescent="0.2">
      <c r="B1217" t="s">
        <v>1</v>
      </c>
      <c r="C1217" s="2" t="s">
        <v>183</v>
      </c>
      <c r="D1217" t="s">
        <v>184</v>
      </c>
      <c r="E1217" t="s">
        <v>292</v>
      </c>
      <c r="F1217">
        <v>23103</v>
      </c>
      <c r="G1217">
        <v>19392</v>
      </c>
      <c r="H1217">
        <v>16757</v>
      </c>
      <c r="I1217">
        <v>15036</v>
      </c>
      <c r="J1217">
        <v>14518</v>
      </c>
      <c r="K1217">
        <v>12046</v>
      </c>
    </row>
    <row r="1218" spans="2:11" x14ac:dyDescent="0.2">
      <c r="B1218" t="s">
        <v>1</v>
      </c>
      <c r="C1218" s="2" t="s">
        <v>185</v>
      </c>
      <c r="D1218" t="s">
        <v>186</v>
      </c>
      <c r="E1218" t="s">
        <v>292</v>
      </c>
      <c r="F1218">
        <v>5042</v>
      </c>
      <c r="G1218">
        <v>3796</v>
      </c>
      <c r="H1218">
        <v>3438</v>
      </c>
      <c r="I1218">
        <v>3833</v>
      </c>
      <c r="J1218">
        <v>3502</v>
      </c>
      <c r="K1218">
        <v>3369</v>
      </c>
    </row>
    <row r="1219" spans="2:11" x14ac:dyDescent="0.2">
      <c r="B1219" t="s">
        <v>1</v>
      </c>
      <c r="C1219" s="2" t="s">
        <v>187</v>
      </c>
      <c r="D1219" t="s">
        <v>188</v>
      </c>
      <c r="E1219" t="s">
        <v>292</v>
      </c>
      <c r="F1219">
        <v>7879</v>
      </c>
      <c r="G1219">
        <v>3652</v>
      </c>
      <c r="H1219">
        <v>3759</v>
      </c>
      <c r="I1219">
        <v>4217</v>
      </c>
      <c r="J1219">
        <v>3431</v>
      </c>
      <c r="K1219">
        <v>3239</v>
      </c>
    </row>
    <row r="1220" spans="2:11" x14ac:dyDescent="0.2">
      <c r="B1220" t="s">
        <v>1</v>
      </c>
      <c r="C1220" s="2" t="s">
        <v>189</v>
      </c>
      <c r="D1220" t="s">
        <v>190</v>
      </c>
      <c r="E1220" t="s">
        <v>292</v>
      </c>
      <c r="F1220">
        <v>18779</v>
      </c>
      <c r="G1220">
        <v>18119</v>
      </c>
      <c r="H1220">
        <v>16479</v>
      </c>
      <c r="I1220">
        <v>15526</v>
      </c>
      <c r="J1220">
        <v>14548</v>
      </c>
      <c r="K1220">
        <v>12441</v>
      </c>
    </row>
    <row r="1221" spans="2:11" x14ac:dyDescent="0.2">
      <c r="B1221" t="s">
        <v>1</v>
      </c>
      <c r="C1221" s="2" t="s">
        <v>191</v>
      </c>
      <c r="D1221" t="s">
        <v>192</v>
      </c>
      <c r="E1221" t="s">
        <v>292</v>
      </c>
      <c r="F1221">
        <v>5222</v>
      </c>
      <c r="G1221">
        <v>4715</v>
      </c>
      <c r="H1221">
        <v>4540</v>
      </c>
      <c r="I1221">
        <v>4395</v>
      </c>
      <c r="J1221">
        <v>3511</v>
      </c>
      <c r="K1221">
        <v>3047</v>
      </c>
    </row>
    <row r="1222" spans="2:11" x14ac:dyDescent="0.2">
      <c r="B1222" t="s">
        <v>1</v>
      </c>
      <c r="C1222" s="2" t="s">
        <v>193</v>
      </c>
      <c r="D1222" t="s">
        <v>194</v>
      </c>
      <c r="E1222" t="s">
        <v>292</v>
      </c>
      <c r="F1222">
        <v>3632</v>
      </c>
      <c r="G1222">
        <v>3486</v>
      </c>
      <c r="H1222">
        <v>3231</v>
      </c>
      <c r="I1222">
        <v>2793</v>
      </c>
      <c r="J1222">
        <v>3145</v>
      </c>
      <c r="K1222">
        <v>2990</v>
      </c>
    </row>
    <row r="1223" spans="2:11" x14ac:dyDescent="0.2">
      <c r="B1223" t="s">
        <v>1</v>
      </c>
      <c r="C1223" s="2" t="s">
        <v>31</v>
      </c>
      <c r="D1223" t="s">
        <v>399</v>
      </c>
      <c r="E1223" t="s">
        <v>293</v>
      </c>
      <c r="F1223">
        <v>140416</v>
      </c>
      <c r="G1223">
        <v>130214</v>
      </c>
      <c r="H1223">
        <v>115225</v>
      </c>
      <c r="I1223">
        <v>98600</v>
      </c>
      <c r="J1223">
        <v>80702</v>
      </c>
      <c r="K1223">
        <v>72063</v>
      </c>
    </row>
    <row r="1224" spans="2:11" x14ac:dyDescent="0.2">
      <c r="B1224" t="s">
        <v>1</v>
      </c>
      <c r="C1224" s="2" t="s">
        <v>195</v>
      </c>
      <c r="D1224" t="s">
        <v>196</v>
      </c>
      <c r="E1224" t="s">
        <v>292</v>
      </c>
      <c r="F1224">
        <v>34626</v>
      </c>
      <c r="G1224">
        <v>30118</v>
      </c>
      <c r="H1224">
        <v>23021</v>
      </c>
      <c r="I1224">
        <v>22870</v>
      </c>
      <c r="J1224">
        <v>22106</v>
      </c>
      <c r="K1224">
        <v>25230</v>
      </c>
    </row>
    <row r="1225" spans="2:11" x14ac:dyDescent="0.2">
      <c r="B1225" t="s">
        <v>1</v>
      </c>
      <c r="C1225" s="2" t="s">
        <v>197</v>
      </c>
      <c r="D1225" t="s">
        <v>198</v>
      </c>
      <c r="E1225" t="s">
        <v>292</v>
      </c>
      <c r="F1225">
        <v>3801</v>
      </c>
      <c r="G1225">
        <v>3424</v>
      </c>
      <c r="H1225">
        <v>3892</v>
      </c>
      <c r="I1225">
        <v>3711</v>
      </c>
      <c r="J1225">
        <v>3196</v>
      </c>
      <c r="K1225">
        <v>2722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292</v>
      </c>
      <c r="F1226">
        <v>13679</v>
      </c>
      <c r="G1226">
        <v>14853</v>
      </c>
      <c r="H1226">
        <v>14586</v>
      </c>
      <c r="I1226">
        <v>14211</v>
      </c>
      <c r="J1226">
        <v>14179</v>
      </c>
      <c r="K1226">
        <v>13026</v>
      </c>
    </row>
    <row r="1227" spans="2:11" x14ac:dyDescent="0.2">
      <c r="B1227" t="s">
        <v>1</v>
      </c>
      <c r="C1227" s="2" t="s">
        <v>199</v>
      </c>
      <c r="D1227" t="s">
        <v>200</v>
      </c>
      <c r="E1227" t="s">
        <v>292</v>
      </c>
      <c r="F1227">
        <v>7182</v>
      </c>
      <c r="G1227">
        <v>6434</v>
      </c>
      <c r="H1227">
        <v>7161</v>
      </c>
      <c r="I1227">
        <v>6837</v>
      </c>
      <c r="J1227">
        <v>6315</v>
      </c>
      <c r="K1227">
        <v>6316</v>
      </c>
    </row>
    <row r="1228" spans="2:11" x14ac:dyDescent="0.2">
      <c r="B1228" t="s">
        <v>1</v>
      </c>
      <c r="C1228" s="2" t="s">
        <v>201</v>
      </c>
      <c r="D1228" t="s">
        <v>202</v>
      </c>
      <c r="E1228" t="s">
        <v>292</v>
      </c>
      <c r="F1228">
        <v>11195</v>
      </c>
      <c r="G1228">
        <v>10530</v>
      </c>
      <c r="H1228">
        <v>10052</v>
      </c>
      <c r="I1228">
        <v>9057</v>
      </c>
      <c r="J1228">
        <v>6941</v>
      </c>
      <c r="K1228">
        <v>6059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292</v>
      </c>
      <c r="F1229">
        <v>20064</v>
      </c>
      <c r="G1229">
        <v>15976</v>
      </c>
      <c r="H1229">
        <v>15759</v>
      </c>
      <c r="I1229">
        <v>15677</v>
      </c>
      <c r="J1229">
        <v>12772</v>
      </c>
      <c r="K1229">
        <v>12383</v>
      </c>
    </row>
    <row r="1230" spans="2:11" x14ac:dyDescent="0.2">
      <c r="B1230" t="s">
        <v>1</v>
      </c>
      <c r="C1230" s="2" t="s">
        <v>203</v>
      </c>
      <c r="D1230" t="s">
        <v>204</v>
      </c>
      <c r="E1230" t="s">
        <v>292</v>
      </c>
      <c r="F1230">
        <v>2898</v>
      </c>
      <c r="G1230">
        <v>2820</v>
      </c>
      <c r="H1230">
        <v>2861</v>
      </c>
      <c r="I1230">
        <v>2297</v>
      </c>
      <c r="J1230">
        <v>2145</v>
      </c>
      <c r="K1230">
        <v>1682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293</v>
      </c>
      <c r="F1231">
        <v>73755</v>
      </c>
      <c r="G1231">
        <v>69309</v>
      </c>
      <c r="H1231">
        <v>86292</v>
      </c>
      <c r="I1231">
        <v>79592</v>
      </c>
      <c r="J1231">
        <v>75943</v>
      </c>
      <c r="K1231">
        <v>72614</v>
      </c>
    </row>
    <row r="1232" spans="2:11" x14ac:dyDescent="0.2">
      <c r="B1232" t="s">
        <v>1</v>
      </c>
      <c r="C1232" s="2" t="s">
        <v>205</v>
      </c>
      <c r="D1232" t="s">
        <v>206</v>
      </c>
      <c r="E1232" t="s">
        <v>292</v>
      </c>
      <c r="F1232">
        <v>44220</v>
      </c>
      <c r="G1232">
        <v>42506</v>
      </c>
      <c r="H1232">
        <v>38314</v>
      </c>
      <c r="I1232">
        <v>34608</v>
      </c>
      <c r="J1232">
        <v>29767</v>
      </c>
      <c r="K1232">
        <v>26820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293</v>
      </c>
      <c r="F1233">
        <v>31112</v>
      </c>
      <c r="G1233">
        <v>29177</v>
      </c>
      <c r="H1233">
        <v>30773</v>
      </c>
      <c r="I1233">
        <v>27743</v>
      </c>
      <c r="J1233">
        <v>27327</v>
      </c>
      <c r="K1233">
        <v>23931</v>
      </c>
    </row>
    <row r="1234" spans="2:11" x14ac:dyDescent="0.2">
      <c r="B1234" t="s">
        <v>1</v>
      </c>
      <c r="C1234" s="2" t="s">
        <v>207</v>
      </c>
      <c r="D1234" t="s">
        <v>208</v>
      </c>
      <c r="E1234" t="s">
        <v>292</v>
      </c>
      <c r="F1234">
        <v>19803</v>
      </c>
      <c r="G1234">
        <v>19027</v>
      </c>
      <c r="H1234">
        <v>18065</v>
      </c>
      <c r="I1234">
        <v>15566</v>
      </c>
      <c r="J1234">
        <v>14388</v>
      </c>
      <c r="K1234">
        <v>11918</v>
      </c>
    </row>
    <row r="1235" spans="2:11" x14ac:dyDescent="0.2">
      <c r="B1235" t="s">
        <v>1</v>
      </c>
      <c r="C1235" s="2" t="s">
        <v>209</v>
      </c>
      <c r="D1235" t="s">
        <v>210</v>
      </c>
      <c r="E1235" t="s">
        <v>292</v>
      </c>
      <c r="F1235">
        <v>9571</v>
      </c>
      <c r="G1235">
        <v>10278</v>
      </c>
      <c r="H1235">
        <v>9378</v>
      </c>
      <c r="I1235">
        <v>8392</v>
      </c>
      <c r="J1235">
        <v>7822</v>
      </c>
      <c r="K1235">
        <v>6695</v>
      </c>
    </row>
    <row r="1236" spans="2:11" x14ac:dyDescent="0.2">
      <c r="B1236" t="s">
        <v>1</v>
      </c>
      <c r="C1236" s="2" t="s">
        <v>211</v>
      </c>
      <c r="D1236" t="s">
        <v>212</v>
      </c>
      <c r="E1236" t="s">
        <v>292</v>
      </c>
      <c r="F1236">
        <v>3048</v>
      </c>
      <c r="G1236">
        <v>2478</v>
      </c>
      <c r="H1236">
        <v>2508</v>
      </c>
      <c r="I1236">
        <v>2226</v>
      </c>
      <c r="J1236">
        <v>1585</v>
      </c>
      <c r="K1236">
        <v>1824</v>
      </c>
    </row>
    <row r="1237" spans="2:11" x14ac:dyDescent="0.2">
      <c r="B1237" t="s">
        <v>1</v>
      </c>
      <c r="C1237" s="2" t="s">
        <v>213</v>
      </c>
      <c r="D1237" t="s">
        <v>214</v>
      </c>
      <c r="E1237" t="s">
        <v>292</v>
      </c>
      <c r="F1237">
        <v>12633</v>
      </c>
      <c r="G1237">
        <v>12132</v>
      </c>
      <c r="H1237">
        <v>9572</v>
      </c>
      <c r="I1237">
        <v>7412</v>
      </c>
      <c r="J1237">
        <v>7424</v>
      </c>
      <c r="K1237">
        <v>6745</v>
      </c>
    </row>
    <row r="1238" spans="2:11" x14ac:dyDescent="0.2">
      <c r="B1238" t="s">
        <v>1</v>
      </c>
      <c r="C1238" s="2" t="s">
        <v>272</v>
      </c>
      <c r="D1238" t="s">
        <v>273</v>
      </c>
      <c r="E1238" t="s">
        <v>294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270</v>
      </c>
      <c r="D1239" t="s">
        <v>271</v>
      </c>
      <c r="E1239" t="s">
        <v>292</v>
      </c>
      <c r="F1239">
        <v>21196</v>
      </c>
      <c r="G1239">
        <v>17288</v>
      </c>
      <c r="H1239">
        <v>17537</v>
      </c>
      <c r="I1239">
        <v>16238</v>
      </c>
      <c r="J1239">
        <v>14766</v>
      </c>
      <c r="K1239">
        <v>13243</v>
      </c>
    </row>
    <row r="1240" spans="2:11" x14ac:dyDescent="0.2">
      <c r="B1240" t="s">
        <v>1</v>
      </c>
      <c r="C1240" s="2" t="s">
        <v>215</v>
      </c>
      <c r="D1240" t="s">
        <v>216</v>
      </c>
      <c r="E1240" t="s">
        <v>292</v>
      </c>
      <c r="F1240">
        <v>7510</v>
      </c>
      <c r="G1240">
        <v>132</v>
      </c>
      <c r="H1240">
        <v>6492</v>
      </c>
      <c r="I1240">
        <v>6361</v>
      </c>
      <c r="J1240">
        <v>6213</v>
      </c>
      <c r="K1240">
        <v>5340</v>
      </c>
    </row>
    <row r="1241" spans="2:11" x14ac:dyDescent="0.2">
      <c r="B1241" t="s">
        <v>1</v>
      </c>
      <c r="C1241" s="2" t="s">
        <v>217</v>
      </c>
      <c r="D1241" t="s">
        <v>218</v>
      </c>
      <c r="E1241" t="s">
        <v>292</v>
      </c>
      <c r="F1241">
        <v>11702</v>
      </c>
      <c r="G1241">
        <v>9495</v>
      </c>
      <c r="H1241">
        <v>8041</v>
      </c>
      <c r="I1241">
        <v>7690</v>
      </c>
      <c r="J1241">
        <v>7526</v>
      </c>
      <c r="K1241">
        <v>7154</v>
      </c>
    </row>
    <row r="1242" spans="2:11" x14ac:dyDescent="0.2">
      <c r="B1242" t="s">
        <v>1</v>
      </c>
      <c r="C1242" s="2" t="s">
        <v>219</v>
      </c>
      <c r="D1242" t="s">
        <v>390</v>
      </c>
      <c r="E1242" t="s">
        <v>292</v>
      </c>
      <c r="F1242">
        <v>21353</v>
      </c>
      <c r="G1242">
        <v>21122</v>
      </c>
      <c r="H1242">
        <v>20403</v>
      </c>
      <c r="I1242">
        <v>19624</v>
      </c>
      <c r="J1242">
        <v>16488</v>
      </c>
      <c r="K1242">
        <v>14810</v>
      </c>
    </row>
    <row r="1243" spans="2:11" x14ac:dyDescent="0.2">
      <c r="B1243" t="s">
        <v>1</v>
      </c>
      <c r="C1243" s="2" t="s">
        <v>220</v>
      </c>
      <c r="D1243" t="s">
        <v>221</v>
      </c>
      <c r="E1243" t="s">
        <v>292</v>
      </c>
      <c r="F1243">
        <v>2819</v>
      </c>
      <c r="G1243">
        <v>2347</v>
      </c>
      <c r="H1243">
        <v>0</v>
      </c>
      <c r="I1243">
        <v>0</v>
      </c>
      <c r="J1243" t="s">
        <v>125</v>
      </c>
      <c r="K1243" t="s">
        <v>125</v>
      </c>
    </row>
    <row r="1244" spans="2:11" x14ac:dyDescent="0.2">
      <c r="B1244" t="s">
        <v>1</v>
      </c>
      <c r="C1244" s="2" t="s">
        <v>222</v>
      </c>
      <c r="D1244" t="s">
        <v>349</v>
      </c>
      <c r="E1244" t="s">
        <v>292</v>
      </c>
      <c r="F1244">
        <v>4680</v>
      </c>
      <c r="G1244">
        <v>3781</v>
      </c>
      <c r="H1244">
        <v>3782</v>
      </c>
      <c r="I1244">
        <v>3475</v>
      </c>
      <c r="J1244">
        <v>3051</v>
      </c>
      <c r="K1244">
        <v>3122</v>
      </c>
    </row>
    <row r="1245" spans="2:11" x14ac:dyDescent="0.2">
      <c r="B1245" t="s">
        <v>1</v>
      </c>
      <c r="C1245" s="2" t="s">
        <v>223</v>
      </c>
      <c r="D1245" t="s">
        <v>350</v>
      </c>
      <c r="E1245" t="s">
        <v>292</v>
      </c>
      <c r="F1245">
        <v>12813</v>
      </c>
      <c r="G1245">
        <v>10900</v>
      </c>
      <c r="H1245">
        <v>11966</v>
      </c>
      <c r="I1245">
        <v>12295</v>
      </c>
      <c r="J1245">
        <v>10525</v>
      </c>
      <c r="K1245">
        <v>9604</v>
      </c>
    </row>
    <row r="1246" spans="2:11" x14ac:dyDescent="0.2">
      <c r="B1246" t="s">
        <v>1</v>
      </c>
      <c r="C1246" s="2" t="s">
        <v>224</v>
      </c>
      <c r="D1246" t="s">
        <v>351</v>
      </c>
      <c r="E1246" t="s">
        <v>294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225</v>
      </c>
      <c r="D1247" t="s">
        <v>226</v>
      </c>
      <c r="E1247" t="s">
        <v>292</v>
      </c>
      <c r="F1247">
        <v>5050</v>
      </c>
      <c r="G1247">
        <v>5106</v>
      </c>
      <c r="H1247">
        <v>7081</v>
      </c>
      <c r="I1247">
        <v>7543</v>
      </c>
      <c r="J1247">
        <v>6892</v>
      </c>
      <c r="K1247">
        <v>5521</v>
      </c>
    </row>
    <row r="1248" spans="2:11" x14ac:dyDescent="0.2">
      <c r="B1248" t="s">
        <v>1</v>
      </c>
      <c r="C1248" s="2" t="s">
        <v>274</v>
      </c>
      <c r="D1248" t="s">
        <v>275</v>
      </c>
      <c r="E1248" t="s">
        <v>294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227</v>
      </c>
      <c r="D1249" t="s">
        <v>228</v>
      </c>
      <c r="E1249" t="s">
        <v>292</v>
      </c>
      <c r="F1249">
        <v>13479</v>
      </c>
      <c r="G1249">
        <v>14054</v>
      </c>
      <c r="H1249">
        <v>18476</v>
      </c>
      <c r="I1249">
        <v>16378</v>
      </c>
      <c r="J1249">
        <v>13519</v>
      </c>
      <c r="K1249">
        <v>12477</v>
      </c>
    </row>
    <row r="1250" spans="2:11" x14ac:dyDescent="0.2">
      <c r="B1250" t="s">
        <v>1</v>
      </c>
      <c r="C1250" s="2" t="s">
        <v>229</v>
      </c>
      <c r="D1250" t="s">
        <v>230</v>
      </c>
      <c r="E1250" t="s">
        <v>292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231</v>
      </c>
      <c r="D1251" t="s">
        <v>400</v>
      </c>
      <c r="E1251" t="s">
        <v>292</v>
      </c>
      <c r="F1251">
        <v>3882</v>
      </c>
      <c r="G1251">
        <v>4050</v>
      </c>
      <c r="H1251">
        <v>4748</v>
      </c>
      <c r="I1251">
        <v>1612</v>
      </c>
      <c r="J1251">
        <v>5528</v>
      </c>
      <c r="K1251">
        <v>5457</v>
      </c>
    </row>
    <row r="1252" spans="2:11" x14ac:dyDescent="0.2">
      <c r="B1252" t="s">
        <v>1</v>
      </c>
      <c r="C1252" s="2" t="s">
        <v>232</v>
      </c>
      <c r="D1252" t="s">
        <v>401</v>
      </c>
      <c r="E1252" t="s">
        <v>292</v>
      </c>
      <c r="F1252">
        <v>5244</v>
      </c>
      <c r="G1252">
        <v>5632</v>
      </c>
      <c r="H1252">
        <v>5448</v>
      </c>
      <c r="I1252">
        <v>5625</v>
      </c>
      <c r="J1252">
        <v>5860</v>
      </c>
      <c r="K1252">
        <v>5415</v>
      </c>
    </row>
    <row r="1253" spans="2:11" x14ac:dyDescent="0.2">
      <c r="B1253" t="s">
        <v>1</v>
      </c>
      <c r="C1253" s="2" t="s">
        <v>265</v>
      </c>
      <c r="D1253" t="s">
        <v>266</v>
      </c>
      <c r="E1253" t="s">
        <v>292</v>
      </c>
      <c r="F1253">
        <v>26343</v>
      </c>
      <c r="G1253">
        <v>23966</v>
      </c>
      <c r="H1253">
        <v>20752</v>
      </c>
      <c r="I1253">
        <v>17984</v>
      </c>
      <c r="J1253">
        <v>17063</v>
      </c>
      <c r="K1253">
        <v>15321</v>
      </c>
    </row>
    <row r="1254" spans="2:11" x14ac:dyDescent="0.2">
      <c r="B1254" t="s">
        <v>295</v>
      </c>
      <c r="C1254" s="2" t="s">
        <v>276</v>
      </c>
      <c r="D1254" t="s">
        <v>277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233</v>
      </c>
      <c r="D1255" t="s">
        <v>234</v>
      </c>
      <c r="E1255" t="s">
        <v>292</v>
      </c>
      <c r="F1255">
        <v>41930</v>
      </c>
      <c r="G1255">
        <v>45214</v>
      </c>
      <c r="H1255">
        <v>44397</v>
      </c>
      <c r="I1255">
        <v>35626</v>
      </c>
      <c r="J1255">
        <v>19291</v>
      </c>
      <c r="K1255">
        <v>9846</v>
      </c>
    </row>
    <row r="1256" spans="2:11" x14ac:dyDescent="0.2">
      <c r="B1256" t="s">
        <v>2</v>
      </c>
      <c r="C1256" s="2" t="s">
        <v>278</v>
      </c>
      <c r="D1256" t="s">
        <v>279</v>
      </c>
      <c r="E1256" t="s">
        <v>294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375</v>
      </c>
      <c r="E1257" t="s">
        <v>292</v>
      </c>
      <c r="F1257">
        <v>21502</v>
      </c>
      <c r="G1257">
        <v>23588</v>
      </c>
      <c r="H1257">
        <v>26522</v>
      </c>
      <c r="I1257">
        <v>25676</v>
      </c>
      <c r="J1257">
        <v>26308</v>
      </c>
      <c r="K1257">
        <v>19643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293</v>
      </c>
      <c r="F1258">
        <v>20927</v>
      </c>
      <c r="G1258">
        <v>27682</v>
      </c>
      <c r="H1258">
        <v>30680</v>
      </c>
      <c r="I1258">
        <v>25855</v>
      </c>
      <c r="J1258">
        <v>24671</v>
      </c>
      <c r="K1258">
        <v>21036</v>
      </c>
    </row>
    <row r="1259" spans="2:11" x14ac:dyDescent="0.2">
      <c r="B1259" t="s">
        <v>2</v>
      </c>
      <c r="C1259" s="2" t="s">
        <v>235</v>
      </c>
      <c r="D1259" t="s">
        <v>236</v>
      </c>
      <c r="E1259" t="s">
        <v>292</v>
      </c>
      <c r="F1259">
        <v>11540</v>
      </c>
      <c r="G1259">
        <v>11295</v>
      </c>
      <c r="H1259">
        <v>13946</v>
      </c>
      <c r="I1259">
        <v>11049</v>
      </c>
      <c r="J1259">
        <v>9205</v>
      </c>
      <c r="K1259">
        <v>8968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293</v>
      </c>
      <c r="F1260">
        <v>14830</v>
      </c>
      <c r="G1260">
        <v>16706</v>
      </c>
      <c r="H1260">
        <v>20740</v>
      </c>
      <c r="I1260">
        <v>22083</v>
      </c>
      <c r="J1260">
        <v>18421</v>
      </c>
      <c r="K1260">
        <v>15847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293</v>
      </c>
      <c r="F1261">
        <v>75163</v>
      </c>
      <c r="G1261">
        <v>64452</v>
      </c>
      <c r="H1261">
        <v>82341</v>
      </c>
      <c r="I1261">
        <v>0</v>
      </c>
      <c r="J1261">
        <v>0</v>
      </c>
      <c r="K1261" t="s">
        <v>125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293</v>
      </c>
      <c r="F1262">
        <v>53821</v>
      </c>
      <c r="G1262">
        <v>50498</v>
      </c>
      <c r="H1262">
        <v>45317</v>
      </c>
      <c r="I1262">
        <v>40455</v>
      </c>
      <c r="J1262">
        <v>31774</v>
      </c>
      <c r="K1262">
        <v>22986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293</v>
      </c>
      <c r="F1263">
        <v>30712</v>
      </c>
      <c r="G1263">
        <v>26885</v>
      </c>
      <c r="H1263">
        <v>31357</v>
      </c>
      <c r="I1263">
        <v>27583</v>
      </c>
      <c r="J1263">
        <v>24851</v>
      </c>
      <c r="K1263">
        <v>20051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293</v>
      </c>
      <c r="F1264">
        <v>34481</v>
      </c>
      <c r="G1264">
        <v>32398</v>
      </c>
      <c r="H1264">
        <v>26058</v>
      </c>
      <c r="I1264">
        <v>33112</v>
      </c>
      <c r="J1264">
        <v>22970</v>
      </c>
      <c r="K1264">
        <v>18048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293</v>
      </c>
      <c r="F1265">
        <v>45495</v>
      </c>
      <c r="G1265">
        <v>54540</v>
      </c>
      <c r="H1265">
        <v>36318</v>
      </c>
      <c r="I1265">
        <v>51541</v>
      </c>
      <c r="J1265">
        <v>55368</v>
      </c>
      <c r="K1265">
        <v>32254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293</v>
      </c>
      <c r="F1266">
        <v>14583</v>
      </c>
      <c r="G1266">
        <v>13235</v>
      </c>
      <c r="H1266">
        <v>13361</v>
      </c>
      <c r="I1266">
        <v>11323</v>
      </c>
      <c r="J1266">
        <v>10871</v>
      </c>
      <c r="K1266">
        <v>10859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292</v>
      </c>
      <c r="F1267">
        <v>7623</v>
      </c>
      <c r="G1267">
        <v>6580</v>
      </c>
      <c r="H1267">
        <v>5655</v>
      </c>
      <c r="I1267">
        <v>6579</v>
      </c>
      <c r="J1267">
        <v>6154</v>
      </c>
      <c r="K1267">
        <v>3368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293</v>
      </c>
      <c r="F1268">
        <v>29298</v>
      </c>
      <c r="G1268">
        <v>26061</v>
      </c>
      <c r="H1268">
        <v>25821</v>
      </c>
      <c r="I1268">
        <v>21555</v>
      </c>
      <c r="J1268">
        <v>19263</v>
      </c>
      <c r="K1268">
        <v>16115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293</v>
      </c>
      <c r="F1269">
        <v>30947</v>
      </c>
      <c r="G1269">
        <v>28970</v>
      </c>
      <c r="H1269">
        <v>29089</v>
      </c>
      <c r="I1269">
        <v>26043</v>
      </c>
      <c r="J1269">
        <v>24967</v>
      </c>
      <c r="K1269">
        <v>23271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293</v>
      </c>
      <c r="F1270">
        <v>10606</v>
      </c>
      <c r="G1270">
        <v>8290</v>
      </c>
      <c r="H1270">
        <v>9210</v>
      </c>
      <c r="I1270">
        <v>9104</v>
      </c>
      <c r="J1270">
        <v>7587</v>
      </c>
      <c r="K1270">
        <v>6231</v>
      </c>
    </row>
    <row r="1271" spans="2:11" x14ac:dyDescent="0.2">
      <c r="B1271" t="s">
        <v>2</v>
      </c>
      <c r="C1271" s="2" t="s">
        <v>237</v>
      </c>
      <c r="D1271" t="s">
        <v>238</v>
      </c>
      <c r="E1271" t="s">
        <v>292</v>
      </c>
      <c r="F1271">
        <v>38972</v>
      </c>
      <c r="G1271">
        <v>45692</v>
      </c>
      <c r="H1271">
        <v>71331</v>
      </c>
      <c r="I1271">
        <v>83828</v>
      </c>
      <c r="J1271">
        <v>69240</v>
      </c>
      <c r="K1271">
        <v>63026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293</v>
      </c>
      <c r="F1272">
        <v>12309</v>
      </c>
      <c r="G1272">
        <v>14112</v>
      </c>
      <c r="H1272">
        <v>15744</v>
      </c>
      <c r="I1272">
        <v>12054</v>
      </c>
      <c r="J1272">
        <v>11197</v>
      </c>
      <c r="K1272">
        <v>8795</v>
      </c>
    </row>
    <row r="1273" spans="2:11" x14ac:dyDescent="0.2">
      <c r="B1273" t="s">
        <v>2</v>
      </c>
      <c r="C1273" s="2" t="s">
        <v>239</v>
      </c>
      <c r="D1273" t="s">
        <v>240</v>
      </c>
      <c r="E1273" t="s">
        <v>292</v>
      </c>
      <c r="F1273">
        <v>12344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293</v>
      </c>
      <c r="F1274">
        <v>19062</v>
      </c>
      <c r="G1274">
        <v>23802</v>
      </c>
      <c r="H1274">
        <v>20084</v>
      </c>
      <c r="I1274">
        <v>15467</v>
      </c>
      <c r="J1274">
        <v>14342</v>
      </c>
      <c r="K1274">
        <v>12637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293</v>
      </c>
      <c r="F1275">
        <v>76921</v>
      </c>
      <c r="G1275">
        <v>61732</v>
      </c>
      <c r="H1275">
        <v>76023</v>
      </c>
      <c r="I1275">
        <v>65060</v>
      </c>
      <c r="J1275">
        <v>50100</v>
      </c>
      <c r="K1275">
        <v>43928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293</v>
      </c>
      <c r="F1276">
        <v>15005</v>
      </c>
      <c r="G1276">
        <v>13034</v>
      </c>
      <c r="H1276">
        <v>14099</v>
      </c>
      <c r="I1276">
        <v>16295</v>
      </c>
      <c r="J1276">
        <v>17012</v>
      </c>
      <c r="K1276">
        <v>16607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293</v>
      </c>
      <c r="F1277">
        <v>38416</v>
      </c>
      <c r="G1277">
        <v>34656</v>
      </c>
      <c r="H1277">
        <v>40084</v>
      </c>
      <c r="I1277">
        <v>28200</v>
      </c>
      <c r="J1277">
        <v>23788</v>
      </c>
      <c r="K1277">
        <v>29676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293</v>
      </c>
      <c r="F1278">
        <v>47201</v>
      </c>
      <c r="G1278">
        <v>45340</v>
      </c>
      <c r="H1278">
        <v>39115</v>
      </c>
      <c r="I1278">
        <v>52863</v>
      </c>
      <c r="J1278">
        <v>36500</v>
      </c>
      <c r="K1278">
        <v>37909</v>
      </c>
    </row>
    <row r="1279" spans="2:11" x14ac:dyDescent="0.2">
      <c r="B1279" t="s">
        <v>2</v>
      </c>
      <c r="C1279" s="2" t="s">
        <v>75</v>
      </c>
      <c r="D1279" t="s">
        <v>479</v>
      </c>
      <c r="E1279" t="s">
        <v>293</v>
      </c>
      <c r="F1279">
        <v>54350</v>
      </c>
      <c r="G1279">
        <v>63622</v>
      </c>
      <c r="H1279">
        <v>63025</v>
      </c>
      <c r="I1279">
        <v>45919</v>
      </c>
      <c r="J1279">
        <v>48805</v>
      </c>
      <c r="K1279">
        <v>62826</v>
      </c>
    </row>
    <row r="1280" spans="2:11" x14ac:dyDescent="0.2">
      <c r="B1280" t="s">
        <v>2</v>
      </c>
      <c r="C1280" s="2" t="s">
        <v>76</v>
      </c>
      <c r="D1280" t="s">
        <v>376</v>
      </c>
      <c r="E1280" t="s">
        <v>293</v>
      </c>
      <c r="F1280">
        <v>12907</v>
      </c>
      <c r="G1280">
        <v>14374</v>
      </c>
      <c r="H1280">
        <v>17179</v>
      </c>
      <c r="I1280">
        <v>14357</v>
      </c>
      <c r="J1280">
        <v>14082</v>
      </c>
      <c r="K1280">
        <v>13534</v>
      </c>
    </row>
    <row r="1281" spans="2:11" x14ac:dyDescent="0.2">
      <c r="B1281" t="s">
        <v>2</v>
      </c>
      <c r="C1281" s="2" t="s">
        <v>77</v>
      </c>
      <c r="D1281" t="s">
        <v>377</v>
      </c>
      <c r="E1281" t="s">
        <v>293</v>
      </c>
      <c r="F1281">
        <v>9841</v>
      </c>
      <c r="G1281">
        <v>18202</v>
      </c>
      <c r="H1281">
        <v>22389</v>
      </c>
      <c r="I1281">
        <v>23213</v>
      </c>
      <c r="J1281">
        <v>23517</v>
      </c>
      <c r="K1281">
        <v>22673</v>
      </c>
    </row>
    <row r="1282" spans="2:11" x14ac:dyDescent="0.2">
      <c r="B1282" t="s">
        <v>2</v>
      </c>
      <c r="C1282" s="2" t="s">
        <v>241</v>
      </c>
      <c r="D1282" t="s">
        <v>242</v>
      </c>
      <c r="E1282" t="s">
        <v>292</v>
      </c>
      <c r="F1282">
        <v>5636</v>
      </c>
      <c r="G1282">
        <v>11202</v>
      </c>
      <c r="H1282">
        <v>19231</v>
      </c>
      <c r="I1282">
        <v>18186</v>
      </c>
      <c r="J1282">
        <v>20979</v>
      </c>
      <c r="K1282">
        <v>18544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293</v>
      </c>
      <c r="F1283">
        <v>88267</v>
      </c>
      <c r="G1283">
        <v>52167</v>
      </c>
      <c r="H1283">
        <v>64189</v>
      </c>
      <c r="I1283">
        <v>64154</v>
      </c>
      <c r="J1283">
        <v>63875</v>
      </c>
      <c r="K1283">
        <v>49510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293</v>
      </c>
      <c r="F1284">
        <v>1081</v>
      </c>
      <c r="G1284">
        <v>1398</v>
      </c>
      <c r="H1284">
        <v>1069</v>
      </c>
      <c r="I1284">
        <v>736</v>
      </c>
      <c r="J1284">
        <v>352</v>
      </c>
      <c r="K1284">
        <v>228</v>
      </c>
    </row>
    <row r="1285" spans="2:11" x14ac:dyDescent="0.2">
      <c r="B1285" t="s">
        <v>2</v>
      </c>
      <c r="C1285" s="2" t="s">
        <v>243</v>
      </c>
      <c r="D1285" t="s">
        <v>244</v>
      </c>
      <c r="E1285" t="s">
        <v>294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267</v>
      </c>
      <c r="D1286" t="s">
        <v>268</v>
      </c>
      <c r="E1286" t="s">
        <v>294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280</v>
      </c>
      <c r="D1287" t="s">
        <v>281</v>
      </c>
      <c r="E1287" t="s">
        <v>294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245</v>
      </c>
      <c r="D1288" t="s">
        <v>246</v>
      </c>
      <c r="E1288" t="s">
        <v>294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247</v>
      </c>
      <c r="D1289" t="s">
        <v>248</v>
      </c>
      <c r="E1289" t="s">
        <v>294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249</v>
      </c>
      <c r="D1290" t="s">
        <v>250</v>
      </c>
      <c r="E1290" t="s">
        <v>292</v>
      </c>
      <c r="F1290">
        <v>5503</v>
      </c>
      <c r="G1290">
        <v>5464</v>
      </c>
      <c r="H1290">
        <v>6489</v>
      </c>
      <c r="I1290">
        <v>6495</v>
      </c>
      <c r="J1290">
        <v>6205</v>
      </c>
      <c r="K1290">
        <v>6287</v>
      </c>
    </row>
    <row r="1291" spans="2:11" x14ac:dyDescent="0.2">
      <c r="B1291" t="s">
        <v>2</v>
      </c>
      <c r="C1291" s="2" t="s">
        <v>282</v>
      </c>
      <c r="D1291" t="s">
        <v>283</v>
      </c>
      <c r="E1291" t="s">
        <v>294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284</v>
      </c>
      <c r="D1292" t="s">
        <v>285</v>
      </c>
      <c r="E1292" t="s">
        <v>294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251</v>
      </c>
      <c r="D1293" t="s">
        <v>252</v>
      </c>
      <c r="E1293" t="s">
        <v>292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253</v>
      </c>
      <c r="D1294" t="s">
        <v>254</v>
      </c>
      <c r="E1294" t="s">
        <v>294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286</v>
      </c>
      <c r="D1295" t="s">
        <v>287</v>
      </c>
      <c r="E1295" t="s">
        <v>294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288</v>
      </c>
      <c r="D1296" t="s">
        <v>289</v>
      </c>
      <c r="E1296" t="s">
        <v>294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406</v>
      </c>
      <c r="E1297" t="s">
        <v>292</v>
      </c>
      <c r="F1297">
        <v>14729</v>
      </c>
      <c r="G1297">
        <v>5026</v>
      </c>
      <c r="H1297">
        <v>12712</v>
      </c>
      <c r="I1297">
        <v>11442</v>
      </c>
      <c r="J1297" t="s">
        <v>125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293</v>
      </c>
      <c r="F1298">
        <v>24388</v>
      </c>
      <c r="G1298">
        <v>9960</v>
      </c>
      <c r="H1298">
        <v>31340</v>
      </c>
      <c r="I1298">
        <v>34052</v>
      </c>
      <c r="J1298">
        <v>44126</v>
      </c>
      <c r="K1298">
        <v>39615</v>
      </c>
    </row>
    <row r="1299" spans="2:11" x14ac:dyDescent="0.2">
      <c r="B1299" t="s">
        <v>2</v>
      </c>
      <c r="C1299" s="2" t="s">
        <v>86</v>
      </c>
      <c r="D1299" t="s">
        <v>402</v>
      </c>
      <c r="E1299" t="s">
        <v>292</v>
      </c>
      <c r="F1299">
        <v>3467</v>
      </c>
      <c r="G1299">
        <v>1492</v>
      </c>
      <c r="H1299">
        <v>4640</v>
      </c>
      <c r="I1299">
        <v>4574</v>
      </c>
      <c r="J1299">
        <v>4869</v>
      </c>
      <c r="K1299">
        <v>4432</v>
      </c>
    </row>
    <row r="1300" spans="2:11" x14ac:dyDescent="0.2">
      <c r="B1300" t="s">
        <v>2</v>
      </c>
      <c r="C1300" s="2" t="s">
        <v>290</v>
      </c>
      <c r="D1300" t="s">
        <v>434</v>
      </c>
      <c r="E1300" t="s">
        <v>292</v>
      </c>
      <c r="F1300" t="s">
        <v>125</v>
      </c>
      <c r="G1300" t="s">
        <v>125</v>
      </c>
      <c r="H1300" t="s">
        <v>125</v>
      </c>
      <c r="I1300">
        <v>1359</v>
      </c>
      <c r="J1300">
        <v>921</v>
      </c>
      <c r="K1300">
        <v>1081</v>
      </c>
    </row>
    <row r="1301" spans="2:11" x14ac:dyDescent="0.2">
      <c r="B1301" t="s">
        <v>2</v>
      </c>
      <c r="C1301" s="2" t="s">
        <v>87</v>
      </c>
      <c r="D1301" t="s">
        <v>404</v>
      </c>
      <c r="E1301" t="s">
        <v>293</v>
      </c>
      <c r="F1301">
        <v>69</v>
      </c>
      <c r="G1301">
        <v>2707</v>
      </c>
      <c r="H1301">
        <v>3446</v>
      </c>
      <c r="I1301">
        <v>7572</v>
      </c>
      <c r="J1301">
        <v>7280</v>
      </c>
      <c r="K1301">
        <v>6774</v>
      </c>
    </row>
    <row r="1302" spans="2:11" x14ac:dyDescent="0.2">
      <c r="B1302" t="s">
        <v>3</v>
      </c>
      <c r="C1302" s="2" t="s">
        <v>88</v>
      </c>
      <c r="D1302" t="s">
        <v>89</v>
      </c>
      <c r="E1302" t="s">
        <v>293</v>
      </c>
      <c r="F1302">
        <v>5285</v>
      </c>
      <c r="G1302">
        <v>7453</v>
      </c>
      <c r="H1302">
        <v>7402</v>
      </c>
      <c r="I1302">
        <v>9427</v>
      </c>
      <c r="J1302">
        <v>11053</v>
      </c>
      <c r="K1302">
        <v>7457</v>
      </c>
    </row>
    <row r="1303" spans="2:11" x14ac:dyDescent="0.2">
      <c r="B1303" t="s">
        <v>3</v>
      </c>
      <c r="C1303" s="2" t="s">
        <v>90</v>
      </c>
      <c r="D1303" t="s">
        <v>91</v>
      </c>
      <c r="E1303" t="s">
        <v>293</v>
      </c>
      <c r="F1303">
        <v>16833</v>
      </c>
      <c r="G1303">
        <v>16407</v>
      </c>
      <c r="H1303">
        <v>13590</v>
      </c>
      <c r="I1303">
        <v>16284</v>
      </c>
      <c r="J1303">
        <v>15893</v>
      </c>
      <c r="K1303">
        <v>14911</v>
      </c>
    </row>
    <row r="1304" spans="2:11" x14ac:dyDescent="0.2">
      <c r="B1304" t="s">
        <v>3</v>
      </c>
      <c r="C1304" s="2" t="s">
        <v>92</v>
      </c>
      <c r="D1304" t="s">
        <v>93</v>
      </c>
      <c r="E1304" t="s">
        <v>293</v>
      </c>
      <c r="F1304">
        <v>35996</v>
      </c>
      <c r="G1304">
        <v>30883</v>
      </c>
      <c r="H1304">
        <v>24842</v>
      </c>
      <c r="I1304">
        <v>23064</v>
      </c>
      <c r="J1304">
        <v>22987</v>
      </c>
      <c r="K1304">
        <v>25348</v>
      </c>
    </row>
    <row r="1305" spans="2:11" x14ac:dyDescent="0.2">
      <c r="B1305" t="s">
        <v>3</v>
      </c>
      <c r="C1305" s="2" t="s">
        <v>94</v>
      </c>
      <c r="D1305" t="s">
        <v>95</v>
      </c>
      <c r="E1305" t="s">
        <v>293</v>
      </c>
      <c r="F1305">
        <v>7957</v>
      </c>
      <c r="G1305">
        <v>5143</v>
      </c>
      <c r="H1305">
        <v>8173</v>
      </c>
      <c r="I1305">
        <v>8444</v>
      </c>
      <c r="J1305">
        <v>7549</v>
      </c>
      <c r="K1305">
        <v>6449</v>
      </c>
    </row>
    <row r="1306" spans="2:11" x14ac:dyDescent="0.2">
      <c r="B1306" t="s">
        <v>3</v>
      </c>
      <c r="C1306" s="2" t="s">
        <v>255</v>
      </c>
      <c r="D1306" t="s">
        <v>391</v>
      </c>
      <c r="E1306" t="s">
        <v>292</v>
      </c>
      <c r="F1306">
        <v>2839</v>
      </c>
      <c r="G1306">
        <v>5867</v>
      </c>
      <c r="H1306">
        <v>7639</v>
      </c>
      <c r="I1306">
        <v>6020</v>
      </c>
      <c r="J1306" t="s">
        <v>125</v>
      </c>
      <c r="K1306" t="s">
        <v>125</v>
      </c>
    </row>
    <row r="1307" spans="2:11" x14ac:dyDescent="0.2">
      <c r="B1307" t="s">
        <v>3</v>
      </c>
      <c r="C1307" s="2" t="s">
        <v>96</v>
      </c>
      <c r="D1307" t="s">
        <v>97</v>
      </c>
      <c r="E1307" t="s">
        <v>293</v>
      </c>
      <c r="F1307">
        <v>17763</v>
      </c>
      <c r="G1307">
        <v>13934</v>
      </c>
      <c r="H1307">
        <v>33226</v>
      </c>
      <c r="I1307">
        <v>33306</v>
      </c>
      <c r="J1307">
        <v>20250</v>
      </c>
      <c r="K1307">
        <v>19970</v>
      </c>
    </row>
    <row r="1308" spans="2:11" x14ac:dyDescent="0.2">
      <c r="B1308" t="s">
        <v>3</v>
      </c>
      <c r="C1308" s="2" t="s">
        <v>98</v>
      </c>
      <c r="D1308" t="s">
        <v>99</v>
      </c>
      <c r="E1308" t="s">
        <v>293</v>
      </c>
      <c r="F1308">
        <v>60485</v>
      </c>
      <c r="G1308">
        <v>58069</v>
      </c>
      <c r="H1308">
        <v>52253</v>
      </c>
      <c r="I1308">
        <v>57219</v>
      </c>
      <c r="J1308">
        <v>57324</v>
      </c>
      <c r="K1308">
        <v>58786</v>
      </c>
    </row>
    <row r="1309" spans="2:11" x14ac:dyDescent="0.2">
      <c r="B1309" t="s">
        <v>3</v>
      </c>
      <c r="C1309" s="2" t="s">
        <v>100</v>
      </c>
      <c r="D1309" t="s">
        <v>392</v>
      </c>
      <c r="E1309" t="s">
        <v>292</v>
      </c>
      <c r="F1309">
        <v>19779</v>
      </c>
      <c r="G1309">
        <v>21192</v>
      </c>
      <c r="H1309">
        <v>14162</v>
      </c>
      <c r="I1309" t="s">
        <v>125</v>
      </c>
      <c r="J1309" t="s">
        <v>125</v>
      </c>
      <c r="K1309" t="s">
        <v>125</v>
      </c>
    </row>
    <row r="1310" spans="2:11" x14ac:dyDescent="0.2">
      <c r="B1310" t="s">
        <v>3</v>
      </c>
      <c r="C1310" s="2" t="s">
        <v>256</v>
      </c>
      <c r="D1310" t="s">
        <v>378</v>
      </c>
      <c r="E1310" t="s">
        <v>292</v>
      </c>
      <c r="F1310">
        <v>9724</v>
      </c>
      <c r="G1310">
        <v>8687</v>
      </c>
      <c r="H1310">
        <v>8850</v>
      </c>
      <c r="I1310">
        <v>7238</v>
      </c>
      <c r="J1310">
        <v>6486</v>
      </c>
      <c r="K1310">
        <v>5977</v>
      </c>
    </row>
    <row r="1311" spans="2:11" x14ac:dyDescent="0.2">
      <c r="B1311" t="s">
        <v>3</v>
      </c>
      <c r="C1311" s="2" t="s">
        <v>102</v>
      </c>
      <c r="D1311" t="s">
        <v>103</v>
      </c>
      <c r="E1311" t="s">
        <v>293</v>
      </c>
      <c r="F1311">
        <v>27103</v>
      </c>
      <c r="G1311">
        <v>27199</v>
      </c>
      <c r="H1311">
        <v>27152</v>
      </c>
      <c r="I1311">
        <v>27762</v>
      </c>
      <c r="J1311">
        <v>24790</v>
      </c>
      <c r="K1311">
        <v>36319</v>
      </c>
    </row>
    <row r="1312" spans="2:11" x14ac:dyDescent="0.2">
      <c r="B1312" t="s">
        <v>3</v>
      </c>
      <c r="C1312" s="2" t="s">
        <v>104</v>
      </c>
      <c r="D1312" t="s">
        <v>393</v>
      </c>
      <c r="E1312" t="s">
        <v>293</v>
      </c>
      <c r="F1312">
        <v>17187</v>
      </c>
      <c r="G1312">
        <v>20334</v>
      </c>
      <c r="H1312">
        <v>17384</v>
      </c>
      <c r="I1312">
        <v>14599</v>
      </c>
      <c r="J1312">
        <v>12852</v>
      </c>
      <c r="K1312">
        <v>10111</v>
      </c>
    </row>
    <row r="1313" spans="2:11" x14ac:dyDescent="0.2">
      <c r="B1313" t="s">
        <v>3</v>
      </c>
      <c r="C1313" s="2" t="s">
        <v>105</v>
      </c>
      <c r="D1313" t="s">
        <v>441</v>
      </c>
      <c r="E1313" t="s">
        <v>292</v>
      </c>
      <c r="F1313">
        <v>3664</v>
      </c>
      <c r="G1313">
        <v>4436</v>
      </c>
      <c r="H1313">
        <v>5254</v>
      </c>
      <c r="I1313">
        <v>5384</v>
      </c>
      <c r="J1313">
        <v>11185</v>
      </c>
      <c r="K1313">
        <v>10920</v>
      </c>
    </row>
    <row r="1314" spans="2:11" x14ac:dyDescent="0.2">
      <c r="B1314" t="s">
        <v>3</v>
      </c>
      <c r="C1314" s="2" t="s">
        <v>257</v>
      </c>
      <c r="D1314" t="s">
        <v>394</v>
      </c>
      <c r="E1314" t="s">
        <v>293</v>
      </c>
      <c r="F1314">
        <v>25093</v>
      </c>
      <c r="G1314">
        <v>19631</v>
      </c>
      <c r="H1314">
        <v>14913</v>
      </c>
      <c r="I1314">
        <v>16727</v>
      </c>
      <c r="J1314">
        <v>17457</v>
      </c>
      <c r="K1314">
        <v>15354</v>
      </c>
    </row>
    <row r="1315" spans="2:11" x14ac:dyDescent="0.2">
      <c r="B1315" t="s">
        <v>3</v>
      </c>
      <c r="C1315" s="2" t="s">
        <v>106</v>
      </c>
      <c r="D1315" t="s">
        <v>107</v>
      </c>
      <c r="E1315" t="s">
        <v>293</v>
      </c>
      <c r="F1315">
        <v>9347</v>
      </c>
      <c r="G1315">
        <v>9375</v>
      </c>
      <c r="H1315">
        <v>7842</v>
      </c>
      <c r="I1315">
        <v>10293</v>
      </c>
      <c r="J1315">
        <v>10599</v>
      </c>
      <c r="K1315">
        <v>10483</v>
      </c>
    </row>
    <row r="1316" spans="2:11" x14ac:dyDescent="0.2">
      <c r="B1316" t="s">
        <v>3</v>
      </c>
      <c r="C1316" s="2" t="s">
        <v>258</v>
      </c>
      <c r="D1316" t="s">
        <v>379</v>
      </c>
      <c r="E1316" t="s">
        <v>292</v>
      </c>
      <c r="F1316">
        <v>9772</v>
      </c>
      <c r="G1316">
        <v>7595</v>
      </c>
      <c r="H1316">
        <v>0</v>
      </c>
      <c r="I1316" t="s">
        <v>125</v>
      </c>
      <c r="J1316" t="s">
        <v>125</v>
      </c>
      <c r="K1316" t="s">
        <v>125</v>
      </c>
    </row>
    <row r="1317" spans="2:11" x14ac:dyDescent="0.2">
      <c r="B1317" t="s">
        <v>3</v>
      </c>
      <c r="C1317" s="2" t="s">
        <v>259</v>
      </c>
      <c r="D1317" t="s">
        <v>395</v>
      </c>
      <c r="E1317" t="s">
        <v>292</v>
      </c>
      <c r="F1317">
        <v>6168</v>
      </c>
      <c r="G1317">
        <v>8601</v>
      </c>
      <c r="H1317">
        <v>10606</v>
      </c>
      <c r="I1317">
        <v>12435</v>
      </c>
      <c r="J1317">
        <v>7628</v>
      </c>
      <c r="K1317">
        <v>7793</v>
      </c>
    </row>
    <row r="1318" spans="2:11" x14ac:dyDescent="0.2">
      <c r="B1318" t="s">
        <v>3</v>
      </c>
      <c r="C1318" s="2" t="s">
        <v>108</v>
      </c>
      <c r="D1318" t="s">
        <v>442</v>
      </c>
      <c r="E1318" t="s">
        <v>293</v>
      </c>
      <c r="F1318">
        <v>37706</v>
      </c>
      <c r="G1318">
        <v>51242</v>
      </c>
      <c r="H1318">
        <v>52509</v>
      </c>
      <c r="I1318">
        <v>44720</v>
      </c>
      <c r="J1318">
        <v>44595</v>
      </c>
      <c r="K1318">
        <v>48477</v>
      </c>
    </row>
    <row r="1319" spans="2:11" x14ac:dyDescent="0.2">
      <c r="B1319" t="s">
        <v>3</v>
      </c>
      <c r="C1319" s="2" t="s">
        <v>109</v>
      </c>
      <c r="D1319" t="s">
        <v>110</v>
      </c>
      <c r="E1319" t="s">
        <v>293</v>
      </c>
      <c r="F1319">
        <v>34215</v>
      </c>
      <c r="G1319">
        <v>33600</v>
      </c>
      <c r="H1319">
        <v>34944</v>
      </c>
      <c r="I1319">
        <v>35924</v>
      </c>
      <c r="J1319">
        <v>33674</v>
      </c>
      <c r="K1319">
        <v>34897</v>
      </c>
    </row>
    <row r="1320" spans="2:11" x14ac:dyDescent="0.2">
      <c r="B1320" t="s">
        <v>3</v>
      </c>
      <c r="C1320" s="2" t="s">
        <v>111</v>
      </c>
      <c r="D1320" t="s">
        <v>112</v>
      </c>
      <c r="E1320" t="s">
        <v>293</v>
      </c>
      <c r="F1320">
        <v>6282</v>
      </c>
      <c r="G1320">
        <v>9900</v>
      </c>
      <c r="H1320">
        <v>9277</v>
      </c>
      <c r="I1320">
        <v>9078</v>
      </c>
      <c r="J1320">
        <v>8929</v>
      </c>
      <c r="K1320">
        <v>7631</v>
      </c>
    </row>
    <row r="1321" spans="2:11" x14ac:dyDescent="0.2">
      <c r="B1321" t="s">
        <v>3</v>
      </c>
      <c r="C1321" s="2" t="s">
        <v>269</v>
      </c>
      <c r="D1321" t="s">
        <v>405</v>
      </c>
      <c r="E1321" t="s">
        <v>292</v>
      </c>
      <c r="F1321">
        <v>6441</v>
      </c>
      <c r="G1321">
        <v>4508</v>
      </c>
      <c r="H1321">
        <v>5553</v>
      </c>
      <c r="I1321">
        <v>4544</v>
      </c>
      <c r="J1321">
        <v>2962</v>
      </c>
      <c r="K1321">
        <v>7484</v>
      </c>
    </row>
    <row r="1322" spans="2:11" x14ac:dyDescent="0.2">
      <c r="B1322" t="s">
        <v>3</v>
      </c>
      <c r="C1322" s="2" t="s">
        <v>260</v>
      </c>
      <c r="D1322" t="s">
        <v>261</v>
      </c>
      <c r="E1322" t="s">
        <v>292</v>
      </c>
      <c r="F1322">
        <v>602</v>
      </c>
      <c r="G1322">
        <v>519</v>
      </c>
      <c r="H1322">
        <v>0</v>
      </c>
      <c r="I1322" t="s">
        <v>125</v>
      </c>
      <c r="J1322" t="s">
        <v>125</v>
      </c>
      <c r="K1322" t="s">
        <v>125</v>
      </c>
    </row>
    <row r="1323" spans="2:11" x14ac:dyDescent="0.2">
      <c r="B1323" t="s">
        <v>3</v>
      </c>
      <c r="C1323" s="2" t="s">
        <v>262</v>
      </c>
      <c r="D1323" t="s">
        <v>380</v>
      </c>
      <c r="E1323" t="s">
        <v>292</v>
      </c>
      <c r="F1323">
        <v>4056</v>
      </c>
      <c r="G1323">
        <v>4302</v>
      </c>
      <c r="H1323">
        <v>4181</v>
      </c>
      <c r="I1323">
        <v>2571</v>
      </c>
      <c r="J1323">
        <v>4515</v>
      </c>
      <c r="K1323">
        <v>4500</v>
      </c>
    </row>
    <row r="1324" spans="2:11" x14ac:dyDescent="0.2">
      <c r="B1324" t="s">
        <v>3</v>
      </c>
      <c r="C1324" s="2" t="s">
        <v>263</v>
      </c>
      <c r="D1324" t="s">
        <v>396</v>
      </c>
      <c r="E1324" t="s">
        <v>292</v>
      </c>
      <c r="F1324">
        <v>2141</v>
      </c>
      <c r="G1324">
        <v>1286</v>
      </c>
      <c r="H1324">
        <v>1149</v>
      </c>
      <c r="I1324">
        <v>1449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264</v>
      </c>
      <c r="D1325" t="s">
        <v>381</v>
      </c>
      <c r="E1325" t="s">
        <v>292</v>
      </c>
      <c r="F1325">
        <v>4610</v>
      </c>
      <c r="G1325">
        <v>3400</v>
      </c>
      <c r="H1325">
        <v>3441</v>
      </c>
      <c r="I1325">
        <v>2979</v>
      </c>
      <c r="J1325">
        <v>5287</v>
      </c>
      <c r="K1325">
        <v>7317</v>
      </c>
    </row>
    <row r="1326" spans="2:11" x14ac:dyDescent="0.2">
      <c r="B1326" t="s">
        <v>3</v>
      </c>
      <c r="C1326" s="2" t="s">
        <v>113</v>
      </c>
      <c r="D1326" t="s">
        <v>114</v>
      </c>
      <c r="E1326" t="s">
        <v>294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 x14ac:dyDescent="0.2">
      <c r="B1327" t="s">
        <v>3</v>
      </c>
      <c r="C1327" s="2" t="s">
        <v>115</v>
      </c>
      <c r="D1327" t="s">
        <v>116</v>
      </c>
      <c r="E1327" t="s">
        <v>293</v>
      </c>
      <c r="F1327">
        <v>11526</v>
      </c>
      <c r="G1327">
        <v>5507</v>
      </c>
      <c r="H1327">
        <v>18966</v>
      </c>
      <c r="I1327">
        <v>21597</v>
      </c>
      <c r="J1327">
        <v>18099</v>
      </c>
      <c r="K1327">
        <v>12643</v>
      </c>
    </row>
    <row r="1328" spans="2:11" x14ac:dyDescent="0.2">
      <c r="B1328" t="s">
        <v>3</v>
      </c>
      <c r="C1328" s="2" t="s">
        <v>117</v>
      </c>
      <c r="D1328" t="s">
        <v>118</v>
      </c>
      <c r="E1328" t="s">
        <v>294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129</v>
      </c>
      <c r="D1329" t="s">
        <v>127</v>
      </c>
      <c r="E1329" t="s">
        <v>294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 x14ac:dyDescent="0.2">
      <c r="B1330" t="s">
        <v>449</v>
      </c>
      <c r="C1330" s="2" t="s">
        <v>101</v>
      </c>
      <c r="D1330" t="s">
        <v>433</v>
      </c>
      <c r="E1330" t="s">
        <v>293</v>
      </c>
      <c r="F1330">
        <v>60429</v>
      </c>
      <c r="G1330">
        <v>60873</v>
      </c>
      <c r="H1330">
        <v>64132</v>
      </c>
      <c r="I1330">
        <v>77299</v>
      </c>
      <c r="J1330">
        <v>119718</v>
      </c>
      <c r="K1330">
        <v>128739</v>
      </c>
    </row>
    <row r="1331" spans="2:11" x14ac:dyDescent="0.2">
      <c r="B1331" t="s">
        <v>449</v>
      </c>
      <c r="C1331" s="2" t="s">
        <v>78</v>
      </c>
      <c r="D1331" t="s">
        <v>432</v>
      </c>
      <c r="E1331" t="s">
        <v>293</v>
      </c>
      <c r="F1331">
        <v>60502</v>
      </c>
      <c r="G1331">
        <v>59608</v>
      </c>
      <c r="H1331">
        <v>97294</v>
      </c>
      <c r="I1331">
        <v>123219</v>
      </c>
      <c r="J1331">
        <v>114722</v>
      </c>
      <c r="K1331">
        <v>111760</v>
      </c>
    </row>
    <row r="1333" spans="2:11" x14ac:dyDescent="0.2">
      <c r="B1333" t="s">
        <v>382</v>
      </c>
      <c r="C1333" s="2" t="s">
        <v>383</v>
      </c>
      <c r="D1333" t="s">
        <v>384</v>
      </c>
    </row>
    <row r="1335" spans="2:11" x14ac:dyDescent="0.2">
      <c r="B1335" t="s">
        <v>322</v>
      </c>
      <c r="C1335" s="2" t="s">
        <v>8</v>
      </c>
      <c r="D1335" t="s">
        <v>9</v>
      </c>
      <c r="E1335" t="s">
        <v>291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324</v>
      </c>
      <c r="C1336" s="2" t="s">
        <v>353</v>
      </c>
      <c r="D1336" t="s">
        <v>354</v>
      </c>
      <c r="E1336" t="s">
        <v>355</v>
      </c>
      <c r="F1336" t="s">
        <v>357</v>
      </c>
      <c r="G1336" t="s">
        <v>357</v>
      </c>
      <c r="H1336" t="s">
        <v>357</v>
      </c>
      <c r="I1336" t="s">
        <v>357</v>
      </c>
      <c r="J1336" t="s">
        <v>357</v>
      </c>
      <c r="K1336" t="s">
        <v>357</v>
      </c>
    </row>
    <row r="1337" spans="2:11" x14ac:dyDescent="0.2">
      <c r="B1337" t="s">
        <v>1</v>
      </c>
      <c r="C1337" s="2" t="s">
        <v>151</v>
      </c>
      <c r="D1337" t="s">
        <v>152</v>
      </c>
      <c r="E1337" t="s">
        <v>292</v>
      </c>
      <c r="F1337">
        <v>67530</v>
      </c>
      <c r="G1337">
        <v>67900</v>
      </c>
      <c r="H1337">
        <v>52255</v>
      </c>
      <c r="I1337">
        <v>45242</v>
      </c>
      <c r="J1337">
        <v>46783</v>
      </c>
      <c r="K1337">
        <v>43479</v>
      </c>
    </row>
    <row r="1338" spans="2:11" x14ac:dyDescent="0.2">
      <c r="B1338" t="s">
        <v>1</v>
      </c>
      <c r="C1338" s="2" t="s">
        <v>10</v>
      </c>
      <c r="D1338" t="s">
        <v>431</v>
      </c>
      <c r="E1338" t="s">
        <v>293</v>
      </c>
      <c r="F1338">
        <v>163616</v>
      </c>
      <c r="G1338">
        <v>156700</v>
      </c>
      <c r="H1338">
        <v>142254</v>
      </c>
      <c r="I1338">
        <v>141576</v>
      </c>
      <c r="J1338">
        <v>148986</v>
      </c>
      <c r="K1338">
        <v>127083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292</v>
      </c>
      <c r="F1339">
        <v>79001</v>
      </c>
      <c r="G1339">
        <v>108965</v>
      </c>
      <c r="H1339">
        <v>82186</v>
      </c>
      <c r="I1339">
        <v>82646</v>
      </c>
      <c r="J1339">
        <v>80221</v>
      </c>
      <c r="K1339">
        <v>68154</v>
      </c>
    </row>
    <row r="1340" spans="2:11" x14ac:dyDescent="0.2">
      <c r="B1340" t="s">
        <v>1</v>
      </c>
      <c r="C1340" s="2" t="s">
        <v>153</v>
      </c>
      <c r="D1340" t="s">
        <v>154</v>
      </c>
      <c r="E1340" t="s">
        <v>292</v>
      </c>
      <c r="F1340">
        <v>43812</v>
      </c>
      <c r="G1340">
        <v>36139</v>
      </c>
      <c r="H1340">
        <v>30970</v>
      </c>
      <c r="I1340">
        <v>31163</v>
      </c>
      <c r="J1340">
        <v>44294</v>
      </c>
      <c r="K1340">
        <v>31065</v>
      </c>
    </row>
    <row r="1341" spans="2:11" x14ac:dyDescent="0.2">
      <c r="B1341" t="s">
        <v>1</v>
      </c>
      <c r="C1341" s="2" t="s">
        <v>155</v>
      </c>
      <c r="D1341" t="s">
        <v>156</v>
      </c>
      <c r="E1341" t="s">
        <v>292</v>
      </c>
      <c r="F1341">
        <v>24338</v>
      </c>
      <c r="G1341">
        <v>18396</v>
      </c>
      <c r="H1341">
        <v>18144</v>
      </c>
      <c r="I1341">
        <v>13751</v>
      </c>
      <c r="J1341">
        <v>16127</v>
      </c>
      <c r="K1341">
        <v>15912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293</v>
      </c>
      <c r="F1342">
        <v>234565</v>
      </c>
      <c r="G1342">
        <v>237429</v>
      </c>
      <c r="H1342">
        <v>245556</v>
      </c>
      <c r="I1342">
        <v>273681</v>
      </c>
      <c r="J1342">
        <v>209638</v>
      </c>
      <c r="K1342">
        <v>178986</v>
      </c>
    </row>
    <row r="1343" spans="2:11" x14ac:dyDescent="0.2">
      <c r="B1343" t="s">
        <v>1</v>
      </c>
      <c r="C1343" s="2" t="s">
        <v>157</v>
      </c>
      <c r="D1343" t="s">
        <v>158</v>
      </c>
      <c r="E1343" t="s">
        <v>292</v>
      </c>
      <c r="F1343">
        <v>19693</v>
      </c>
      <c r="G1343">
        <v>19595</v>
      </c>
      <c r="H1343">
        <v>15095</v>
      </c>
      <c r="I1343">
        <v>16343</v>
      </c>
      <c r="J1343">
        <v>16250</v>
      </c>
      <c r="K1343">
        <v>16173</v>
      </c>
    </row>
    <row r="1344" spans="2:11" x14ac:dyDescent="0.2">
      <c r="B1344" t="s">
        <v>1</v>
      </c>
      <c r="C1344" s="2" t="s">
        <v>159</v>
      </c>
      <c r="D1344" t="s">
        <v>160</v>
      </c>
      <c r="E1344" t="s">
        <v>292</v>
      </c>
      <c r="F1344">
        <v>20239</v>
      </c>
      <c r="G1344">
        <v>22492</v>
      </c>
      <c r="H1344">
        <v>14866</v>
      </c>
      <c r="I1344">
        <v>15509</v>
      </c>
      <c r="J1344">
        <v>15386</v>
      </c>
      <c r="K1344">
        <v>19416</v>
      </c>
    </row>
    <row r="1345" spans="2:11" x14ac:dyDescent="0.2">
      <c r="B1345" t="s">
        <v>1</v>
      </c>
      <c r="C1345" s="2" t="s">
        <v>161</v>
      </c>
      <c r="D1345" t="s">
        <v>162</v>
      </c>
      <c r="E1345" t="s">
        <v>292</v>
      </c>
      <c r="F1345">
        <v>23633</v>
      </c>
      <c r="G1345">
        <v>20401</v>
      </c>
      <c r="H1345">
        <v>17918</v>
      </c>
      <c r="I1345">
        <v>17761</v>
      </c>
      <c r="J1345">
        <v>17290</v>
      </c>
      <c r="K1345">
        <v>15414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293</v>
      </c>
      <c r="F1346">
        <v>107382</v>
      </c>
      <c r="G1346">
        <v>103875</v>
      </c>
      <c r="H1346">
        <v>92804</v>
      </c>
      <c r="I1346">
        <v>70285</v>
      </c>
      <c r="J1346">
        <v>87288</v>
      </c>
      <c r="K1346">
        <v>85975</v>
      </c>
    </row>
    <row r="1347" spans="2:11" x14ac:dyDescent="0.2">
      <c r="B1347" t="s">
        <v>1</v>
      </c>
      <c r="C1347" s="2" t="s">
        <v>163</v>
      </c>
      <c r="D1347" t="s">
        <v>164</v>
      </c>
      <c r="E1347" t="s">
        <v>292</v>
      </c>
      <c r="F1347">
        <v>3192</v>
      </c>
      <c r="G1347">
        <v>30709</v>
      </c>
      <c r="H1347">
        <v>26970</v>
      </c>
      <c r="I1347">
        <v>23045</v>
      </c>
      <c r="J1347">
        <v>20939</v>
      </c>
      <c r="K1347">
        <v>18533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293</v>
      </c>
      <c r="F1348">
        <v>171713</v>
      </c>
      <c r="G1348">
        <v>149281</v>
      </c>
      <c r="H1348">
        <v>171346</v>
      </c>
      <c r="I1348">
        <v>173440</v>
      </c>
      <c r="J1348">
        <v>167481</v>
      </c>
      <c r="K1348">
        <v>171588</v>
      </c>
    </row>
    <row r="1349" spans="2:11" x14ac:dyDescent="0.2">
      <c r="B1349" t="s">
        <v>1</v>
      </c>
      <c r="C1349" s="2" t="s">
        <v>165</v>
      </c>
      <c r="D1349" t="s">
        <v>166</v>
      </c>
      <c r="E1349" t="s">
        <v>292</v>
      </c>
      <c r="F1349">
        <v>37123</v>
      </c>
      <c r="G1349">
        <v>51009</v>
      </c>
      <c r="H1349">
        <v>29957</v>
      </c>
      <c r="I1349">
        <v>33935</v>
      </c>
      <c r="J1349">
        <v>32357</v>
      </c>
      <c r="K1349">
        <v>24842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292</v>
      </c>
      <c r="F1350">
        <v>57309</v>
      </c>
      <c r="G1350">
        <v>72822</v>
      </c>
      <c r="H1350">
        <v>78082</v>
      </c>
      <c r="I1350">
        <v>77516</v>
      </c>
      <c r="J1350">
        <v>82133</v>
      </c>
      <c r="K1350">
        <v>80176</v>
      </c>
    </row>
    <row r="1351" spans="2:11" x14ac:dyDescent="0.2">
      <c r="B1351" t="s">
        <v>1</v>
      </c>
      <c r="C1351" s="2" t="s">
        <v>167</v>
      </c>
      <c r="D1351" t="s">
        <v>168</v>
      </c>
      <c r="E1351" t="s">
        <v>292</v>
      </c>
      <c r="F1351">
        <v>41008</v>
      </c>
      <c r="G1351">
        <v>41549</v>
      </c>
      <c r="H1351">
        <v>39134</v>
      </c>
      <c r="I1351">
        <v>47142</v>
      </c>
      <c r="J1351">
        <v>40479</v>
      </c>
      <c r="K1351">
        <v>36683</v>
      </c>
    </row>
    <row r="1352" spans="2:11" x14ac:dyDescent="0.2">
      <c r="B1352" t="s">
        <v>1</v>
      </c>
      <c r="C1352" s="2" t="s">
        <v>169</v>
      </c>
      <c r="D1352" t="s">
        <v>170</v>
      </c>
      <c r="E1352" t="s">
        <v>292</v>
      </c>
      <c r="F1352">
        <v>22197</v>
      </c>
      <c r="G1352">
        <v>25860</v>
      </c>
      <c r="H1352">
        <v>19008</v>
      </c>
      <c r="I1352">
        <v>14390</v>
      </c>
      <c r="J1352">
        <v>13243</v>
      </c>
      <c r="K1352">
        <v>14006</v>
      </c>
    </row>
    <row r="1353" spans="2:11" x14ac:dyDescent="0.2">
      <c r="B1353" t="s">
        <v>1</v>
      </c>
      <c r="C1353" s="2" t="s">
        <v>171</v>
      </c>
      <c r="D1353" t="s">
        <v>172</v>
      </c>
      <c r="E1353" t="s">
        <v>292</v>
      </c>
      <c r="F1353">
        <v>30512</v>
      </c>
      <c r="G1353">
        <v>34001</v>
      </c>
      <c r="H1353">
        <v>26255</v>
      </c>
      <c r="I1353">
        <v>28500</v>
      </c>
      <c r="J1353">
        <v>29421</v>
      </c>
      <c r="K1353">
        <v>27425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293</v>
      </c>
      <c r="F1354">
        <v>28878</v>
      </c>
      <c r="G1354">
        <v>31698</v>
      </c>
      <c r="H1354">
        <v>28688</v>
      </c>
      <c r="I1354">
        <v>29091</v>
      </c>
      <c r="J1354">
        <v>27740</v>
      </c>
      <c r="K1354">
        <v>26140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292</v>
      </c>
      <c r="F1355">
        <v>85023</v>
      </c>
      <c r="G1355">
        <v>88322</v>
      </c>
      <c r="H1355">
        <v>80955</v>
      </c>
      <c r="I1355">
        <v>81213</v>
      </c>
      <c r="J1355">
        <v>82259</v>
      </c>
      <c r="K1355">
        <v>76950</v>
      </c>
    </row>
    <row r="1356" spans="2:11" x14ac:dyDescent="0.2">
      <c r="B1356" t="s">
        <v>1</v>
      </c>
      <c r="C1356" s="2" t="s">
        <v>173</v>
      </c>
      <c r="D1356" t="s">
        <v>174</v>
      </c>
      <c r="E1356" t="s">
        <v>292</v>
      </c>
      <c r="F1356">
        <v>33720</v>
      </c>
      <c r="G1356">
        <v>36815</v>
      </c>
      <c r="H1356">
        <v>29035</v>
      </c>
      <c r="I1356">
        <v>33995</v>
      </c>
      <c r="J1356">
        <v>32487</v>
      </c>
      <c r="K1356">
        <v>29326</v>
      </c>
    </row>
    <row r="1357" spans="2:11" x14ac:dyDescent="0.2">
      <c r="B1357" t="s">
        <v>1</v>
      </c>
      <c r="C1357" s="2" t="s">
        <v>175</v>
      </c>
      <c r="D1357" t="s">
        <v>176</v>
      </c>
      <c r="E1357" t="s">
        <v>292</v>
      </c>
      <c r="F1357">
        <v>28728</v>
      </c>
      <c r="G1357">
        <v>22533</v>
      </c>
      <c r="H1357">
        <v>25429</v>
      </c>
      <c r="I1357">
        <v>31341</v>
      </c>
      <c r="J1357">
        <v>33795</v>
      </c>
      <c r="K1357">
        <v>20750</v>
      </c>
    </row>
    <row r="1358" spans="2:11" x14ac:dyDescent="0.2">
      <c r="B1358" t="s">
        <v>1</v>
      </c>
      <c r="C1358" s="2" t="s">
        <v>25</v>
      </c>
      <c r="D1358" t="s">
        <v>397</v>
      </c>
      <c r="E1358" t="s">
        <v>293</v>
      </c>
      <c r="F1358">
        <v>21798</v>
      </c>
      <c r="G1358">
        <v>90289</v>
      </c>
      <c r="H1358">
        <v>81862</v>
      </c>
      <c r="I1358">
        <v>63555</v>
      </c>
      <c r="J1358">
        <v>63742</v>
      </c>
      <c r="K1358">
        <v>63868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293</v>
      </c>
      <c r="F1359">
        <v>141767</v>
      </c>
      <c r="G1359">
        <v>135372</v>
      </c>
      <c r="H1359">
        <v>125647</v>
      </c>
      <c r="I1359">
        <v>135064</v>
      </c>
      <c r="J1359">
        <v>133646</v>
      </c>
      <c r="K1359">
        <v>158932</v>
      </c>
    </row>
    <row r="1360" spans="2:11" x14ac:dyDescent="0.2">
      <c r="B1360" t="s">
        <v>1</v>
      </c>
      <c r="C1360" s="2" t="s">
        <v>177</v>
      </c>
      <c r="D1360" t="s">
        <v>178</v>
      </c>
      <c r="E1360" t="s">
        <v>292</v>
      </c>
      <c r="F1360">
        <v>11978</v>
      </c>
      <c r="G1360">
        <v>12084</v>
      </c>
      <c r="H1360">
        <v>11106</v>
      </c>
      <c r="I1360">
        <v>9770</v>
      </c>
      <c r="J1360">
        <v>10780</v>
      </c>
      <c r="K1360">
        <v>10207</v>
      </c>
    </row>
    <row r="1361" spans="2:11" x14ac:dyDescent="0.2">
      <c r="B1361" t="s">
        <v>1</v>
      </c>
      <c r="C1361" s="2" t="s">
        <v>179</v>
      </c>
      <c r="D1361" t="s">
        <v>180</v>
      </c>
      <c r="E1361" t="s">
        <v>292</v>
      </c>
      <c r="F1361">
        <v>22099</v>
      </c>
      <c r="G1361">
        <v>21685</v>
      </c>
      <c r="H1361">
        <v>22700</v>
      </c>
      <c r="I1361">
        <v>19367</v>
      </c>
      <c r="J1361">
        <v>22175</v>
      </c>
      <c r="K1361">
        <v>18938</v>
      </c>
    </row>
    <row r="1362" spans="2:11" x14ac:dyDescent="0.2">
      <c r="B1362" t="s">
        <v>1</v>
      </c>
      <c r="C1362" s="2" t="s">
        <v>181</v>
      </c>
      <c r="D1362" t="s">
        <v>182</v>
      </c>
      <c r="E1362" t="s">
        <v>292</v>
      </c>
      <c r="F1362">
        <v>16835</v>
      </c>
      <c r="G1362">
        <v>15713</v>
      </c>
      <c r="H1362">
        <v>15348</v>
      </c>
      <c r="I1362">
        <v>15270</v>
      </c>
      <c r="J1362">
        <v>18177</v>
      </c>
      <c r="K1362">
        <v>18633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292</v>
      </c>
      <c r="F1363">
        <v>83937</v>
      </c>
      <c r="G1363">
        <v>65864</v>
      </c>
      <c r="H1363">
        <v>65894</v>
      </c>
      <c r="I1363">
        <v>71756</v>
      </c>
      <c r="J1363">
        <v>70143</v>
      </c>
      <c r="K1363">
        <v>69679</v>
      </c>
    </row>
    <row r="1364" spans="2:11" x14ac:dyDescent="0.2">
      <c r="B1364" t="s">
        <v>1</v>
      </c>
      <c r="C1364" s="2" t="s">
        <v>30</v>
      </c>
      <c r="D1364" t="s">
        <v>398</v>
      </c>
      <c r="E1364" t="s">
        <v>293</v>
      </c>
      <c r="F1364">
        <v>167080</v>
      </c>
      <c r="G1364">
        <v>203654</v>
      </c>
      <c r="H1364">
        <v>174744</v>
      </c>
      <c r="I1364">
        <v>215432</v>
      </c>
      <c r="J1364">
        <v>196257</v>
      </c>
      <c r="K1364">
        <v>196781</v>
      </c>
    </row>
    <row r="1365" spans="2:11" x14ac:dyDescent="0.2">
      <c r="B1365" t="s">
        <v>1</v>
      </c>
      <c r="C1365" s="2" t="s">
        <v>183</v>
      </c>
      <c r="D1365" t="s">
        <v>184</v>
      </c>
      <c r="E1365" t="s">
        <v>292</v>
      </c>
      <c r="F1365">
        <v>77851</v>
      </c>
      <c r="G1365">
        <v>31572</v>
      </c>
      <c r="H1365">
        <v>19357</v>
      </c>
      <c r="I1365">
        <v>16263</v>
      </c>
      <c r="J1365">
        <v>20686</v>
      </c>
      <c r="K1365">
        <v>22231</v>
      </c>
    </row>
    <row r="1366" spans="2:11" x14ac:dyDescent="0.2">
      <c r="B1366" t="s">
        <v>1</v>
      </c>
      <c r="C1366" s="2" t="s">
        <v>185</v>
      </c>
      <c r="D1366" t="s">
        <v>186</v>
      </c>
      <c r="E1366" t="s">
        <v>292</v>
      </c>
      <c r="F1366">
        <v>24938</v>
      </c>
      <c r="G1366">
        <v>18773</v>
      </c>
      <c r="H1366">
        <v>19047</v>
      </c>
      <c r="I1366">
        <v>19443</v>
      </c>
      <c r="J1366">
        <v>15721</v>
      </c>
      <c r="K1366">
        <v>21054</v>
      </c>
    </row>
    <row r="1367" spans="2:11" x14ac:dyDescent="0.2">
      <c r="B1367" t="s">
        <v>1</v>
      </c>
      <c r="C1367" s="2" t="s">
        <v>187</v>
      </c>
      <c r="D1367" t="s">
        <v>188</v>
      </c>
      <c r="E1367" t="s">
        <v>292</v>
      </c>
      <c r="F1367">
        <v>15237</v>
      </c>
      <c r="G1367">
        <v>14312</v>
      </c>
      <c r="H1367">
        <v>20622</v>
      </c>
      <c r="I1367">
        <v>19351</v>
      </c>
      <c r="J1367">
        <v>16007</v>
      </c>
      <c r="K1367">
        <v>19509</v>
      </c>
    </row>
    <row r="1368" spans="2:11" x14ac:dyDescent="0.2">
      <c r="B1368" t="s">
        <v>1</v>
      </c>
      <c r="C1368" s="2" t="s">
        <v>189</v>
      </c>
      <c r="D1368" t="s">
        <v>190</v>
      </c>
      <c r="E1368" t="s">
        <v>292</v>
      </c>
      <c r="F1368">
        <v>25521</v>
      </c>
      <c r="G1368">
        <v>17014</v>
      </c>
      <c r="H1368">
        <v>15579</v>
      </c>
      <c r="I1368">
        <v>15139</v>
      </c>
      <c r="J1368">
        <v>18120</v>
      </c>
      <c r="K1368">
        <v>14174</v>
      </c>
    </row>
    <row r="1369" spans="2:11" x14ac:dyDescent="0.2">
      <c r="B1369" t="s">
        <v>1</v>
      </c>
      <c r="C1369" s="2" t="s">
        <v>191</v>
      </c>
      <c r="D1369" t="s">
        <v>192</v>
      </c>
      <c r="E1369" t="s">
        <v>292</v>
      </c>
      <c r="F1369">
        <v>14026</v>
      </c>
      <c r="G1369">
        <v>11964</v>
      </c>
      <c r="H1369">
        <v>12397</v>
      </c>
      <c r="I1369">
        <v>13211</v>
      </c>
      <c r="J1369">
        <v>12577</v>
      </c>
      <c r="K1369">
        <v>11328</v>
      </c>
    </row>
    <row r="1370" spans="2:11" x14ac:dyDescent="0.2">
      <c r="B1370" t="s">
        <v>1</v>
      </c>
      <c r="C1370" s="2" t="s">
        <v>193</v>
      </c>
      <c r="D1370" t="s">
        <v>194</v>
      </c>
      <c r="E1370" t="s">
        <v>292</v>
      </c>
      <c r="F1370">
        <v>28089</v>
      </c>
      <c r="G1370">
        <v>32162</v>
      </c>
      <c r="H1370">
        <v>31649</v>
      </c>
      <c r="I1370">
        <v>33422</v>
      </c>
      <c r="J1370">
        <v>30545</v>
      </c>
      <c r="K1370">
        <v>20273</v>
      </c>
    </row>
    <row r="1371" spans="2:11" x14ac:dyDescent="0.2">
      <c r="B1371" t="s">
        <v>1</v>
      </c>
      <c r="C1371" s="2" t="s">
        <v>31</v>
      </c>
      <c r="D1371" t="s">
        <v>399</v>
      </c>
      <c r="E1371" t="s">
        <v>293</v>
      </c>
      <c r="F1371">
        <v>238653</v>
      </c>
      <c r="G1371">
        <v>231623</v>
      </c>
      <c r="H1371">
        <v>223888</v>
      </c>
      <c r="I1371">
        <v>231390</v>
      </c>
      <c r="J1371">
        <v>213619</v>
      </c>
      <c r="K1371">
        <v>228884</v>
      </c>
    </row>
    <row r="1372" spans="2:11" x14ac:dyDescent="0.2">
      <c r="B1372" t="s">
        <v>1</v>
      </c>
      <c r="C1372" s="2" t="s">
        <v>195</v>
      </c>
      <c r="D1372" t="s">
        <v>196</v>
      </c>
      <c r="E1372" t="s">
        <v>292</v>
      </c>
      <c r="F1372">
        <v>67128</v>
      </c>
      <c r="G1372">
        <v>81393</v>
      </c>
      <c r="H1372">
        <v>70804</v>
      </c>
      <c r="I1372">
        <v>50553</v>
      </c>
      <c r="J1372">
        <v>48956</v>
      </c>
      <c r="K1372">
        <v>52054</v>
      </c>
    </row>
    <row r="1373" spans="2:11" x14ac:dyDescent="0.2">
      <c r="B1373" t="s">
        <v>1</v>
      </c>
      <c r="C1373" s="2" t="s">
        <v>197</v>
      </c>
      <c r="D1373" t="s">
        <v>198</v>
      </c>
      <c r="E1373" t="s">
        <v>292</v>
      </c>
      <c r="F1373">
        <v>12827</v>
      </c>
      <c r="G1373">
        <v>11723</v>
      </c>
      <c r="H1373">
        <v>11982</v>
      </c>
      <c r="I1373">
        <v>11338</v>
      </c>
      <c r="J1373">
        <v>12100</v>
      </c>
      <c r="K1373">
        <v>10367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292</v>
      </c>
      <c r="F1374">
        <v>21497</v>
      </c>
      <c r="G1374">
        <v>20323</v>
      </c>
      <c r="H1374">
        <v>26203</v>
      </c>
      <c r="I1374">
        <v>19465</v>
      </c>
      <c r="J1374">
        <v>24416</v>
      </c>
      <c r="K1374">
        <v>25675</v>
      </c>
    </row>
    <row r="1375" spans="2:11" x14ac:dyDescent="0.2">
      <c r="B1375" t="s">
        <v>1</v>
      </c>
      <c r="C1375" s="2" t="s">
        <v>199</v>
      </c>
      <c r="D1375" t="s">
        <v>200</v>
      </c>
      <c r="E1375" t="s">
        <v>292</v>
      </c>
      <c r="F1375">
        <v>49784</v>
      </c>
      <c r="G1375">
        <v>48823</v>
      </c>
      <c r="H1375">
        <v>27648</v>
      </c>
      <c r="I1375">
        <v>27075</v>
      </c>
      <c r="J1375">
        <v>28169</v>
      </c>
      <c r="K1375">
        <v>29264</v>
      </c>
    </row>
    <row r="1376" spans="2:11" x14ac:dyDescent="0.2">
      <c r="B1376" t="s">
        <v>1</v>
      </c>
      <c r="C1376" s="2" t="s">
        <v>201</v>
      </c>
      <c r="D1376" t="s">
        <v>202</v>
      </c>
      <c r="E1376" t="s">
        <v>292</v>
      </c>
      <c r="F1376">
        <v>17881</v>
      </c>
      <c r="G1376">
        <v>16594</v>
      </c>
      <c r="H1376">
        <v>14873</v>
      </c>
      <c r="I1376">
        <v>11439</v>
      </c>
      <c r="J1376">
        <v>11689</v>
      </c>
      <c r="K1376">
        <v>15009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292</v>
      </c>
      <c r="F1377">
        <v>9017</v>
      </c>
      <c r="G1377">
        <v>38999</v>
      </c>
      <c r="H1377">
        <v>33682</v>
      </c>
      <c r="I1377">
        <v>34580</v>
      </c>
      <c r="J1377">
        <v>31414</v>
      </c>
      <c r="K1377">
        <v>33439</v>
      </c>
    </row>
    <row r="1378" spans="2:11" x14ac:dyDescent="0.2">
      <c r="B1378" t="s">
        <v>1</v>
      </c>
      <c r="C1378" s="2" t="s">
        <v>203</v>
      </c>
      <c r="D1378" t="s">
        <v>204</v>
      </c>
      <c r="E1378" t="s">
        <v>292</v>
      </c>
      <c r="F1378">
        <v>9380</v>
      </c>
      <c r="G1378">
        <v>9591</v>
      </c>
      <c r="H1378">
        <v>7859</v>
      </c>
      <c r="I1378">
        <v>7989</v>
      </c>
      <c r="J1378">
        <v>8394</v>
      </c>
      <c r="K1378">
        <v>9003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293</v>
      </c>
      <c r="F1379">
        <v>443779</v>
      </c>
      <c r="G1379">
        <v>390781</v>
      </c>
      <c r="H1379">
        <v>342865</v>
      </c>
      <c r="I1379">
        <v>274004</v>
      </c>
      <c r="J1379">
        <v>283404</v>
      </c>
      <c r="K1379">
        <v>281417</v>
      </c>
    </row>
    <row r="1380" spans="2:11" x14ac:dyDescent="0.2">
      <c r="B1380" t="s">
        <v>1</v>
      </c>
      <c r="C1380" s="2" t="s">
        <v>205</v>
      </c>
      <c r="D1380" t="s">
        <v>206</v>
      </c>
      <c r="E1380" t="s">
        <v>292</v>
      </c>
      <c r="F1380">
        <v>38113</v>
      </c>
      <c r="G1380">
        <v>45277</v>
      </c>
      <c r="H1380">
        <v>45643</v>
      </c>
      <c r="I1380">
        <v>45409</v>
      </c>
      <c r="J1380">
        <v>43535</v>
      </c>
      <c r="K1380">
        <v>42383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293</v>
      </c>
      <c r="F1381">
        <v>125283</v>
      </c>
      <c r="G1381">
        <v>138288</v>
      </c>
      <c r="H1381">
        <v>137403</v>
      </c>
      <c r="I1381">
        <v>143371</v>
      </c>
      <c r="J1381">
        <v>150031</v>
      </c>
      <c r="K1381">
        <v>148497</v>
      </c>
    </row>
    <row r="1382" spans="2:11" x14ac:dyDescent="0.2">
      <c r="B1382" t="s">
        <v>1</v>
      </c>
      <c r="C1382" s="2" t="s">
        <v>207</v>
      </c>
      <c r="D1382" t="s">
        <v>208</v>
      </c>
      <c r="E1382" t="s">
        <v>292</v>
      </c>
      <c r="F1382">
        <v>28662</v>
      </c>
      <c r="G1382">
        <v>28998</v>
      </c>
      <c r="H1382">
        <v>25247</v>
      </c>
      <c r="I1382">
        <v>23807</v>
      </c>
      <c r="J1382">
        <v>21358</v>
      </c>
      <c r="K1382">
        <v>20503</v>
      </c>
    </row>
    <row r="1383" spans="2:11" x14ac:dyDescent="0.2">
      <c r="B1383" t="s">
        <v>1</v>
      </c>
      <c r="C1383" s="2" t="s">
        <v>209</v>
      </c>
      <c r="D1383" t="s">
        <v>210</v>
      </c>
      <c r="E1383" t="s">
        <v>292</v>
      </c>
      <c r="F1383">
        <v>14998</v>
      </c>
      <c r="G1383">
        <v>20296</v>
      </c>
      <c r="H1383">
        <v>12873</v>
      </c>
      <c r="I1383">
        <v>13941</v>
      </c>
      <c r="J1383">
        <v>15506</v>
      </c>
      <c r="K1383">
        <v>14248</v>
      </c>
    </row>
    <row r="1384" spans="2:11" x14ac:dyDescent="0.2">
      <c r="B1384" t="s">
        <v>1</v>
      </c>
      <c r="C1384" s="2" t="s">
        <v>211</v>
      </c>
      <c r="D1384" t="s">
        <v>212</v>
      </c>
      <c r="E1384" t="s">
        <v>292</v>
      </c>
      <c r="F1384">
        <v>17103</v>
      </c>
      <c r="G1384">
        <v>13753</v>
      </c>
      <c r="H1384">
        <v>9988</v>
      </c>
      <c r="I1384">
        <v>11280</v>
      </c>
      <c r="J1384">
        <v>10407</v>
      </c>
      <c r="K1384">
        <v>11128</v>
      </c>
    </row>
    <row r="1385" spans="2:11" x14ac:dyDescent="0.2">
      <c r="B1385" t="s">
        <v>1</v>
      </c>
      <c r="C1385" s="2" t="s">
        <v>213</v>
      </c>
      <c r="D1385" t="s">
        <v>214</v>
      </c>
      <c r="E1385" t="s">
        <v>292</v>
      </c>
      <c r="F1385">
        <v>13341</v>
      </c>
      <c r="G1385">
        <v>13460</v>
      </c>
      <c r="H1385">
        <v>12536</v>
      </c>
      <c r="I1385">
        <v>12607</v>
      </c>
      <c r="J1385">
        <v>11984</v>
      </c>
      <c r="K1385">
        <v>12412</v>
      </c>
    </row>
    <row r="1386" spans="2:11" x14ac:dyDescent="0.2">
      <c r="B1386" t="s">
        <v>1</v>
      </c>
      <c r="C1386" s="2" t="s">
        <v>272</v>
      </c>
      <c r="D1386" t="s">
        <v>273</v>
      </c>
      <c r="E1386" t="s">
        <v>294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270</v>
      </c>
      <c r="D1387" t="s">
        <v>271</v>
      </c>
      <c r="E1387" t="s">
        <v>292</v>
      </c>
      <c r="F1387">
        <v>49304</v>
      </c>
      <c r="G1387">
        <v>53006</v>
      </c>
      <c r="H1387">
        <v>48694</v>
      </c>
      <c r="I1387">
        <v>46057</v>
      </c>
      <c r="J1387">
        <v>52108</v>
      </c>
      <c r="K1387">
        <v>55908</v>
      </c>
    </row>
    <row r="1388" spans="2:11" x14ac:dyDescent="0.2">
      <c r="B1388" t="s">
        <v>1</v>
      </c>
      <c r="C1388" s="2" t="s">
        <v>215</v>
      </c>
      <c r="D1388" t="s">
        <v>216</v>
      </c>
      <c r="E1388" t="s">
        <v>292</v>
      </c>
      <c r="F1388">
        <v>25496</v>
      </c>
      <c r="G1388">
        <v>21081</v>
      </c>
      <c r="H1388">
        <v>19622</v>
      </c>
      <c r="I1388">
        <v>22186</v>
      </c>
      <c r="J1388">
        <v>22233</v>
      </c>
      <c r="K1388">
        <v>22200</v>
      </c>
    </row>
    <row r="1389" spans="2:11" x14ac:dyDescent="0.2">
      <c r="B1389" t="s">
        <v>1</v>
      </c>
      <c r="C1389" s="2" t="s">
        <v>217</v>
      </c>
      <c r="D1389" t="s">
        <v>218</v>
      </c>
      <c r="E1389" t="s">
        <v>292</v>
      </c>
      <c r="F1389">
        <v>11885</v>
      </c>
      <c r="G1389">
        <v>8913</v>
      </c>
      <c r="H1389">
        <v>8738</v>
      </c>
      <c r="I1389">
        <v>11046</v>
      </c>
      <c r="J1389">
        <v>8961</v>
      </c>
      <c r="K1389">
        <v>6949</v>
      </c>
    </row>
    <row r="1390" spans="2:11" x14ac:dyDescent="0.2">
      <c r="B1390" t="s">
        <v>1</v>
      </c>
      <c r="C1390" s="2" t="s">
        <v>219</v>
      </c>
      <c r="D1390" t="s">
        <v>390</v>
      </c>
      <c r="E1390" t="s">
        <v>292</v>
      </c>
      <c r="F1390">
        <v>41754</v>
      </c>
      <c r="G1390">
        <v>32819</v>
      </c>
      <c r="H1390">
        <v>27296</v>
      </c>
      <c r="I1390">
        <v>33451</v>
      </c>
      <c r="J1390">
        <v>31628</v>
      </c>
      <c r="K1390">
        <v>25953</v>
      </c>
    </row>
    <row r="1391" spans="2:11" x14ac:dyDescent="0.2">
      <c r="B1391" t="s">
        <v>1</v>
      </c>
      <c r="C1391" s="2" t="s">
        <v>220</v>
      </c>
      <c r="D1391" t="s">
        <v>221</v>
      </c>
      <c r="E1391" t="s">
        <v>292</v>
      </c>
      <c r="F1391">
        <v>5316</v>
      </c>
      <c r="G1391">
        <v>18743</v>
      </c>
      <c r="H1391">
        <v>17932</v>
      </c>
      <c r="I1391">
        <v>16603</v>
      </c>
      <c r="J1391" t="s">
        <v>125</v>
      </c>
      <c r="K1391" t="s">
        <v>125</v>
      </c>
    </row>
    <row r="1392" spans="2:11" x14ac:dyDescent="0.2">
      <c r="B1392" t="s">
        <v>1</v>
      </c>
      <c r="C1392" s="2" t="s">
        <v>222</v>
      </c>
      <c r="D1392" t="s">
        <v>349</v>
      </c>
      <c r="E1392" t="s">
        <v>292</v>
      </c>
      <c r="F1392">
        <v>10862</v>
      </c>
      <c r="G1392">
        <v>8076</v>
      </c>
      <c r="H1392">
        <v>8032</v>
      </c>
      <c r="I1392">
        <v>8536</v>
      </c>
      <c r="J1392">
        <v>8296</v>
      </c>
      <c r="K1392">
        <v>8374</v>
      </c>
    </row>
    <row r="1393" spans="2:11" x14ac:dyDescent="0.2">
      <c r="B1393" t="s">
        <v>1</v>
      </c>
      <c r="C1393" s="2" t="s">
        <v>223</v>
      </c>
      <c r="D1393" t="s">
        <v>350</v>
      </c>
      <c r="E1393" t="s">
        <v>292</v>
      </c>
      <c r="F1393">
        <v>26816</v>
      </c>
      <c r="G1393">
        <v>29235</v>
      </c>
      <c r="H1393">
        <v>20923</v>
      </c>
      <c r="I1393">
        <v>23497</v>
      </c>
      <c r="J1393">
        <v>21085</v>
      </c>
      <c r="K1393">
        <v>21185</v>
      </c>
    </row>
    <row r="1394" spans="2:11" x14ac:dyDescent="0.2">
      <c r="B1394" t="s">
        <v>1</v>
      </c>
      <c r="C1394" s="2" t="s">
        <v>224</v>
      </c>
      <c r="D1394" t="s">
        <v>351</v>
      </c>
      <c r="E1394" t="s">
        <v>294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225</v>
      </c>
      <c r="D1395" t="s">
        <v>226</v>
      </c>
      <c r="E1395" t="s">
        <v>292</v>
      </c>
      <c r="F1395">
        <v>11024</v>
      </c>
      <c r="G1395">
        <v>21296</v>
      </c>
      <c r="H1395">
        <v>22457</v>
      </c>
      <c r="I1395">
        <v>12233</v>
      </c>
      <c r="J1395">
        <v>14946</v>
      </c>
      <c r="K1395">
        <v>15165</v>
      </c>
    </row>
    <row r="1396" spans="2:11" x14ac:dyDescent="0.2">
      <c r="B1396" t="s">
        <v>1</v>
      </c>
      <c r="C1396" s="2" t="s">
        <v>274</v>
      </c>
      <c r="D1396" t="s">
        <v>275</v>
      </c>
      <c r="E1396" t="s">
        <v>294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227</v>
      </c>
      <c r="D1397" t="s">
        <v>228</v>
      </c>
      <c r="E1397" t="s">
        <v>292</v>
      </c>
      <c r="F1397">
        <v>65685</v>
      </c>
      <c r="G1397">
        <v>61641</v>
      </c>
      <c r="H1397">
        <v>62689</v>
      </c>
      <c r="I1397">
        <v>70224</v>
      </c>
      <c r="J1397">
        <v>71659</v>
      </c>
      <c r="K1397">
        <v>70377</v>
      </c>
    </row>
    <row r="1398" spans="2:11" x14ac:dyDescent="0.2">
      <c r="B1398" t="s">
        <v>1</v>
      </c>
      <c r="C1398" s="2" t="s">
        <v>229</v>
      </c>
      <c r="D1398" t="s">
        <v>230</v>
      </c>
      <c r="E1398" t="s">
        <v>292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231</v>
      </c>
      <c r="D1399" t="s">
        <v>400</v>
      </c>
      <c r="E1399" t="s">
        <v>292</v>
      </c>
      <c r="F1399">
        <v>17816</v>
      </c>
      <c r="G1399">
        <v>15024</v>
      </c>
      <c r="H1399">
        <v>15587</v>
      </c>
      <c r="I1399">
        <v>15455</v>
      </c>
      <c r="J1399">
        <v>19992</v>
      </c>
      <c r="K1399">
        <v>21641</v>
      </c>
    </row>
    <row r="1400" spans="2:11" x14ac:dyDescent="0.2">
      <c r="B1400" t="s">
        <v>1</v>
      </c>
      <c r="C1400" s="2" t="s">
        <v>232</v>
      </c>
      <c r="D1400" t="s">
        <v>401</v>
      </c>
      <c r="E1400" t="s">
        <v>292</v>
      </c>
      <c r="F1400">
        <v>27862</v>
      </c>
      <c r="G1400">
        <v>24930</v>
      </c>
      <c r="H1400">
        <v>24500</v>
      </c>
      <c r="I1400">
        <v>22505</v>
      </c>
      <c r="J1400">
        <v>20092</v>
      </c>
      <c r="K1400">
        <v>20120</v>
      </c>
    </row>
    <row r="1401" spans="2:11" x14ac:dyDescent="0.2">
      <c r="B1401" t="s">
        <v>1</v>
      </c>
      <c r="C1401" s="2" t="s">
        <v>265</v>
      </c>
      <c r="D1401" t="s">
        <v>266</v>
      </c>
      <c r="E1401" t="s">
        <v>292</v>
      </c>
      <c r="F1401">
        <v>11787</v>
      </c>
      <c r="G1401">
        <v>18602</v>
      </c>
      <c r="H1401">
        <v>19505</v>
      </c>
      <c r="I1401">
        <v>34696</v>
      </c>
      <c r="J1401">
        <v>42762</v>
      </c>
      <c r="K1401">
        <v>36792</v>
      </c>
    </row>
    <row r="1402" spans="2:11" x14ac:dyDescent="0.2">
      <c r="B1402" t="s">
        <v>295</v>
      </c>
      <c r="C1402" s="2" t="s">
        <v>276</v>
      </c>
      <c r="D1402" t="s">
        <v>277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233</v>
      </c>
      <c r="D1403" t="s">
        <v>234</v>
      </c>
      <c r="E1403" t="s">
        <v>292</v>
      </c>
      <c r="F1403">
        <v>39522</v>
      </c>
      <c r="G1403">
        <v>59315</v>
      </c>
      <c r="H1403">
        <v>42358</v>
      </c>
      <c r="I1403">
        <v>43421</v>
      </c>
      <c r="J1403">
        <v>41507</v>
      </c>
      <c r="K1403">
        <v>39660</v>
      </c>
    </row>
    <row r="1404" spans="2:11" x14ac:dyDescent="0.2">
      <c r="B1404" t="s">
        <v>2</v>
      </c>
      <c r="C1404" s="2" t="s">
        <v>278</v>
      </c>
      <c r="D1404" t="s">
        <v>279</v>
      </c>
      <c r="E1404" t="s">
        <v>294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375</v>
      </c>
      <c r="E1405" t="s">
        <v>292</v>
      </c>
      <c r="F1405">
        <v>57261</v>
      </c>
      <c r="G1405">
        <v>76141</v>
      </c>
      <c r="H1405">
        <v>58863</v>
      </c>
      <c r="I1405">
        <v>56041</v>
      </c>
      <c r="J1405">
        <v>44682</v>
      </c>
      <c r="K1405">
        <v>44914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293</v>
      </c>
      <c r="F1406">
        <v>77198</v>
      </c>
      <c r="G1406">
        <v>105525</v>
      </c>
      <c r="H1406">
        <v>89269</v>
      </c>
      <c r="I1406">
        <v>88914</v>
      </c>
      <c r="J1406">
        <v>75081</v>
      </c>
      <c r="K1406">
        <v>74168</v>
      </c>
    </row>
    <row r="1407" spans="2:11" x14ac:dyDescent="0.2">
      <c r="B1407" t="s">
        <v>2</v>
      </c>
      <c r="C1407" s="2" t="s">
        <v>235</v>
      </c>
      <c r="D1407" t="s">
        <v>236</v>
      </c>
      <c r="E1407" t="s">
        <v>292</v>
      </c>
      <c r="F1407">
        <v>47681</v>
      </c>
      <c r="G1407">
        <v>66071</v>
      </c>
      <c r="H1407">
        <v>51383</v>
      </c>
      <c r="I1407">
        <v>51621</v>
      </c>
      <c r="J1407">
        <v>31872</v>
      </c>
      <c r="K1407">
        <v>38434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293</v>
      </c>
      <c r="F1408">
        <v>297623</v>
      </c>
      <c r="G1408">
        <v>410789</v>
      </c>
      <c r="H1408">
        <v>362776</v>
      </c>
      <c r="I1408">
        <v>369371</v>
      </c>
      <c r="J1408">
        <v>290482</v>
      </c>
      <c r="K1408">
        <v>275629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293</v>
      </c>
      <c r="F1409">
        <v>385285</v>
      </c>
      <c r="G1409">
        <v>439674</v>
      </c>
      <c r="H1409">
        <v>307851</v>
      </c>
      <c r="I1409">
        <v>0</v>
      </c>
      <c r="J1409">
        <v>0</v>
      </c>
      <c r="K1409" t="s">
        <v>125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293</v>
      </c>
      <c r="F1410">
        <v>314211</v>
      </c>
      <c r="G1410">
        <v>376018</v>
      </c>
      <c r="H1410">
        <v>324417</v>
      </c>
      <c r="I1410">
        <v>323262</v>
      </c>
      <c r="J1410">
        <v>248384</v>
      </c>
      <c r="K1410">
        <v>240567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293</v>
      </c>
      <c r="F1411">
        <v>233333</v>
      </c>
      <c r="G1411">
        <v>266827</v>
      </c>
      <c r="H1411">
        <v>217750</v>
      </c>
      <c r="I1411">
        <v>203203</v>
      </c>
      <c r="J1411">
        <v>169974</v>
      </c>
      <c r="K1411">
        <v>177213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293</v>
      </c>
      <c r="F1412">
        <v>185393</v>
      </c>
      <c r="G1412">
        <v>268353</v>
      </c>
      <c r="H1412">
        <v>198248</v>
      </c>
      <c r="I1412">
        <v>201581</v>
      </c>
      <c r="J1412">
        <v>197007</v>
      </c>
      <c r="K1412">
        <v>194515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293</v>
      </c>
      <c r="F1413">
        <v>464698</v>
      </c>
      <c r="G1413">
        <v>584210</v>
      </c>
      <c r="H1413">
        <v>532107</v>
      </c>
      <c r="I1413">
        <v>530911</v>
      </c>
      <c r="J1413">
        <v>435817</v>
      </c>
      <c r="K1413">
        <v>435995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293</v>
      </c>
      <c r="F1414">
        <v>133076</v>
      </c>
      <c r="G1414">
        <v>191141</v>
      </c>
      <c r="H1414">
        <v>164268</v>
      </c>
      <c r="I1414">
        <v>167788</v>
      </c>
      <c r="J1414">
        <v>156094</v>
      </c>
      <c r="K1414">
        <v>166475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292</v>
      </c>
      <c r="F1415">
        <v>61535</v>
      </c>
      <c r="G1415">
        <v>99182</v>
      </c>
      <c r="H1415">
        <v>51249</v>
      </c>
      <c r="I1415">
        <v>51505</v>
      </c>
      <c r="J1415">
        <v>56371</v>
      </c>
      <c r="K1415">
        <v>60195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293</v>
      </c>
      <c r="F1416">
        <v>323497</v>
      </c>
      <c r="G1416">
        <v>426983</v>
      </c>
      <c r="H1416">
        <v>313091</v>
      </c>
      <c r="I1416">
        <v>320117</v>
      </c>
      <c r="J1416">
        <v>263251</v>
      </c>
      <c r="K1416">
        <v>264977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293</v>
      </c>
      <c r="F1417">
        <v>126918</v>
      </c>
      <c r="G1417">
        <v>210908</v>
      </c>
      <c r="H1417">
        <v>161445</v>
      </c>
      <c r="I1417">
        <v>154664</v>
      </c>
      <c r="J1417">
        <v>169060</v>
      </c>
      <c r="K1417">
        <v>161768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293</v>
      </c>
      <c r="F1418">
        <v>74760</v>
      </c>
      <c r="G1418">
        <v>128157</v>
      </c>
      <c r="H1418">
        <v>82712</v>
      </c>
      <c r="I1418">
        <v>80560</v>
      </c>
      <c r="J1418">
        <v>82568</v>
      </c>
      <c r="K1418">
        <v>81724</v>
      </c>
    </row>
    <row r="1419" spans="2:11" x14ac:dyDescent="0.2">
      <c r="B1419" t="s">
        <v>2</v>
      </c>
      <c r="C1419" s="2" t="s">
        <v>237</v>
      </c>
      <c r="D1419" t="s">
        <v>238</v>
      </c>
      <c r="E1419" t="s">
        <v>292</v>
      </c>
      <c r="F1419">
        <v>127839</v>
      </c>
      <c r="G1419">
        <v>186421</v>
      </c>
      <c r="H1419">
        <v>161756</v>
      </c>
      <c r="I1419">
        <v>178380</v>
      </c>
      <c r="J1419">
        <v>150133</v>
      </c>
      <c r="K1419">
        <v>137185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293</v>
      </c>
      <c r="F1420">
        <v>95458</v>
      </c>
      <c r="G1420">
        <v>132686</v>
      </c>
      <c r="H1420">
        <v>93869</v>
      </c>
      <c r="I1420">
        <v>106207</v>
      </c>
      <c r="J1420">
        <v>114573</v>
      </c>
      <c r="K1420">
        <v>123079</v>
      </c>
    </row>
    <row r="1421" spans="2:11" x14ac:dyDescent="0.2">
      <c r="B1421" t="s">
        <v>2</v>
      </c>
      <c r="C1421" s="2" t="s">
        <v>239</v>
      </c>
      <c r="D1421" t="s">
        <v>240</v>
      </c>
      <c r="E1421" t="s">
        <v>292</v>
      </c>
      <c r="F1421">
        <v>12769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293</v>
      </c>
      <c r="F1422">
        <v>48584</v>
      </c>
      <c r="G1422">
        <v>75701</v>
      </c>
      <c r="H1422">
        <v>49483</v>
      </c>
      <c r="I1422">
        <v>44404</v>
      </c>
      <c r="J1422">
        <v>31369</v>
      </c>
      <c r="K1422">
        <v>32488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293</v>
      </c>
      <c r="F1423">
        <v>438051</v>
      </c>
      <c r="G1423">
        <v>611728</v>
      </c>
      <c r="H1423">
        <v>450904</v>
      </c>
      <c r="I1423">
        <v>469947</v>
      </c>
      <c r="J1423">
        <v>413395</v>
      </c>
      <c r="K1423">
        <v>422338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293</v>
      </c>
      <c r="F1424">
        <v>115772</v>
      </c>
      <c r="G1424">
        <v>196771</v>
      </c>
      <c r="H1424">
        <v>130005</v>
      </c>
      <c r="I1424">
        <v>134567</v>
      </c>
      <c r="J1424">
        <v>128188</v>
      </c>
      <c r="K1424">
        <v>125387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293</v>
      </c>
      <c r="F1425">
        <v>103527</v>
      </c>
      <c r="G1425">
        <v>105660</v>
      </c>
      <c r="H1425">
        <v>93404</v>
      </c>
      <c r="I1425">
        <v>109956</v>
      </c>
      <c r="J1425">
        <v>97894</v>
      </c>
      <c r="K1425">
        <v>85796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293</v>
      </c>
      <c r="F1426">
        <v>211480</v>
      </c>
      <c r="G1426">
        <v>224217</v>
      </c>
      <c r="H1426">
        <v>243906</v>
      </c>
      <c r="I1426">
        <v>276227</v>
      </c>
      <c r="J1426">
        <v>263529</v>
      </c>
      <c r="K1426">
        <v>274001</v>
      </c>
    </row>
    <row r="1427" spans="2:11" x14ac:dyDescent="0.2">
      <c r="B1427" t="s">
        <v>2</v>
      </c>
      <c r="C1427" s="2" t="s">
        <v>75</v>
      </c>
      <c r="D1427" t="s">
        <v>479</v>
      </c>
      <c r="E1427" t="s">
        <v>293</v>
      </c>
      <c r="F1427">
        <v>387720</v>
      </c>
      <c r="G1427">
        <v>527133</v>
      </c>
      <c r="H1427">
        <v>490984</v>
      </c>
      <c r="I1427">
        <v>589561</v>
      </c>
      <c r="J1427">
        <v>516191</v>
      </c>
      <c r="K1427">
        <v>576704</v>
      </c>
    </row>
    <row r="1428" spans="2:11" x14ac:dyDescent="0.2">
      <c r="B1428" t="s">
        <v>2</v>
      </c>
      <c r="C1428" s="2" t="s">
        <v>76</v>
      </c>
      <c r="D1428" t="s">
        <v>376</v>
      </c>
      <c r="E1428" t="s">
        <v>293</v>
      </c>
      <c r="F1428">
        <v>319397</v>
      </c>
      <c r="G1428">
        <v>433977</v>
      </c>
      <c r="H1428">
        <v>371011</v>
      </c>
      <c r="I1428">
        <v>395834</v>
      </c>
      <c r="J1428">
        <v>346907</v>
      </c>
      <c r="K1428">
        <v>337577</v>
      </c>
    </row>
    <row r="1429" spans="2:11" x14ac:dyDescent="0.2">
      <c r="B1429" t="s">
        <v>2</v>
      </c>
      <c r="C1429" s="2" t="s">
        <v>77</v>
      </c>
      <c r="D1429" t="s">
        <v>377</v>
      </c>
      <c r="E1429" t="s">
        <v>293</v>
      </c>
      <c r="F1429">
        <v>102343</v>
      </c>
      <c r="G1429">
        <v>132327</v>
      </c>
      <c r="H1429">
        <v>102758</v>
      </c>
      <c r="I1429">
        <v>104468</v>
      </c>
      <c r="J1429">
        <v>101127</v>
      </c>
      <c r="K1429">
        <v>107359</v>
      </c>
    </row>
    <row r="1430" spans="2:11" x14ac:dyDescent="0.2">
      <c r="B1430" t="s">
        <v>2</v>
      </c>
      <c r="C1430" s="2" t="s">
        <v>241</v>
      </c>
      <c r="D1430" t="s">
        <v>242</v>
      </c>
      <c r="E1430" t="s">
        <v>292</v>
      </c>
      <c r="F1430">
        <v>57665</v>
      </c>
      <c r="G1430">
        <v>77989</v>
      </c>
      <c r="H1430">
        <v>64224</v>
      </c>
      <c r="I1430">
        <v>65720</v>
      </c>
      <c r="J1430">
        <v>54371</v>
      </c>
      <c r="K1430">
        <v>54354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293</v>
      </c>
      <c r="F1431">
        <v>555358</v>
      </c>
      <c r="G1431">
        <v>721749</v>
      </c>
      <c r="H1431">
        <v>596824</v>
      </c>
      <c r="I1431">
        <v>596890</v>
      </c>
      <c r="J1431">
        <v>558788</v>
      </c>
      <c r="K1431">
        <v>576983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293</v>
      </c>
      <c r="F1432">
        <v>39896</v>
      </c>
      <c r="G1432">
        <v>56429</v>
      </c>
      <c r="H1432">
        <v>42493</v>
      </c>
      <c r="I1432">
        <v>38112</v>
      </c>
      <c r="J1432">
        <v>36346</v>
      </c>
      <c r="K1432">
        <v>34500</v>
      </c>
    </row>
    <row r="1433" spans="2:11" x14ac:dyDescent="0.2">
      <c r="B1433" t="s">
        <v>2</v>
      </c>
      <c r="C1433" s="2" t="s">
        <v>243</v>
      </c>
      <c r="D1433" t="s">
        <v>244</v>
      </c>
      <c r="E1433" t="s">
        <v>294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267</v>
      </c>
      <c r="D1434" t="s">
        <v>268</v>
      </c>
      <c r="E1434" t="s">
        <v>294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280</v>
      </c>
      <c r="D1435" t="s">
        <v>281</v>
      </c>
      <c r="E1435" t="s">
        <v>294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245</v>
      </c>
      <c r="D1436" t="s">
        <v>246</v>
      </c>
      <c r="E1436" t="s">
        <v>294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247</v>
      </c>
      <c r="D1437" t="s">
        <v>248</v>
      </c>
      <c r="E1437" t="s">
        <v>294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249</v>
      </c>
      <c r="D1438" t="s">
        <v>250</v>
      </c>
      <c r="E1438" t="s">
        <v>292</v>
      </c>
      <c r="F1438">
        <v>69292</v>
      </c>
      <c r="G1438">
        <v>115752</v>
      </c>
      <c r="H1438">
        <v>76083</v>
      </c>
      <c r="I1438">
        <v>80453</v>
      </c>
      <c r="J1438">
        <v>66985</v>
      </c>
      <c r="K1438">
        <v>68687</v>
      </c>
    </row>
    <row r="1439" spans="2:11" x14ac:dyDescent="0.2">
      <c r="B1439" t="s">
        <v>2</v>
      </c>
      <c r="C1439" s="2" t="s">
        <v>282</v>
      </c>
      <c r="D1439" t="s">
        <v>283</v>
      </c>
      <c r="E1439" t="s">
        <v>294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284</v>
      </c>
      <c r="D1440" t="s">
        <v>285</v>
      </c>
      <c r="E1440" t="s">
        <v>294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251</v>
      </c>
      <c r="D1441" t="s">
        <v>252</v>
      </c>
      <c r="E1441" t="s">
        <v>292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253</v>
      </c>
      <c r="D1442" t="s">
        <v>254</v>
      </c>
      <c r="E1442" t="s">
        <v>294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286</v>
      </c>
      <c r="D1443" t="s">
        <v>287</v>
      </c>
      <c r="E1443" t="s">
        <v>294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288</v>
      </c>
      <c r="D1444" t="s">
        <v>289</v>
      </c>
      <c r="E1444" t="s">
        <v>294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406</v>
      </c>
      <c r="E1445" t="s">
        <v>292</v>
      </c>
      <c r="F1445">
        <v>78204</v>
      </c>
      <c r="G1445">
        <v>99501</v>
      </c>
      <c r="H1445">
        <v>83226</v>
      </c>
      <c r="I1445">
        <v>66243</v>
      </c>
      <c r="J1445" t="s">
        <v>125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293</v>
      </c>
      <c r="F1446">
        <v>192542</v>
      </c>
      <c r="G1446">
        <v>257545</v>
      </c>
      <c r="H1446">
        <v>233057</v>
      </c>
      <c r="I1446">
        <v>242121</v>
      </c>
      <c r="J1446">
        <v>241165</v>
      </c>
      <c r="K1446">
        <v>220375</v>
      </c>
    </row>
    <row r="1447" spans="2:11" x14ac:dyDescent="0.2">
      <c r="B1447" t="s">
        <v>2</v>
      </c>
      <c r="C1447" s="2" t="s">
        <v>86</v>
      </c>
      <c r="D1447" t="s">
        <v>402</v>
      </c>
      <c r="E1447" t="s">
        <v>292</v>
      </c>
      <c r="F1447">
        <v>98915</v>
      </c>
      <c r="G1447">
        <v>136324</v>
      </c>
      <c r="H1447">
        <v>107475</v>
      </c>
      <c r="I1447">
        <v>115918</v>
      </c>
      <c r="J1447">
        <v>109826</v>
      </c>
      <c r="K1447">
        <v>87032</v>
      </c>
    </row>
    <row r="1448" spans="2:11" x14ac:dyDescent="0.2">
      <c r="B1448" t="s">
        <v>2</v>
      </c>
      <c r="C1448" s="2" t="s">
        <v>290</v>
      </c>
      <c r="D1448" t="s">
        <v>434</v>
      </c>
      <c r="E1448" t="s">
        <v>292</v>
      </c>
      <c r="F1448" t="s">
        <v>125</v>
      </c>
      <c r="G1448" t="s">
        <v>125</v>
      </c>
      <c r="H1448" t="s">
        <v>125</v>
      </c>
      <c r="I1448">
        <v>7049</v>
      </c>
      <c r="J1448">
        <v>8424</v>
      </c>
      <c r="K1448">
        <v>8587</v>
      </c>
    </row>
    <row r="1449" spans="2:11" x14ac:dyDescent="0.2">
      <c r="B1449" t="s">
        <v>2</v>
      </c>
      <c r="C1449" s="2" t="s">
        <v>87</v>
      </c>
      <c r="D1449" t="s">
        <v>404</v>
      </c>
      <c r="E1449" t="s">
        <v>293</v>
      </c>
      <c r="F1449">
        <v>61306</v>
      </c>
      <c r="G1449">
        <v>100941</v>
      </c>
      <c r="H1449">
        <v>85482</v>
      </c>
      <c r="I1449">
        <v>80241</v>
      </c>
      <c r="J1449">
        <v>70009</v>
      </c>
      <c r="K1449">
        <v>67195</v>
      </c>
    </row>
    <row r="1450" spans="2:11" x14ac:dyDescent="0.2">
      <c r="B1450" t="s">
        <v>3</v>
      </c>
      <c r="C1450" s="2" t="s">
        <v>88</v>
      </c>
      <c r="D1450" t="s">
        <v>89</v>
      </c>
      <c r="E1450" t="s">
        <v>293</v>
      </c>
      <c r="F1450">
        <v>237576</v>
      </c>
      <c r="G1450">
        <v>205847</v>
      </c>
      <c r="H1450">
        <v>225210</v>
      </c>
      <c r="I1450">
        <v>232576</v>
      </c>
      <c r="J1450">
        <v>241593</v>
      </c>
      <c r="K1450">
        <v>216696</v>
      </c>
    </row>
    <row r="1451" spans="2:11" x14ac:dyDescent="0.2">
      <c r="B1451" t="s">
        <v>3</v>
      </c>
      <c r="C1451" s="2" t="s">
        <v>90</v>
      </c>
      <c r="D1451" t="s">
        <v>91</v>
      </c>
      <c r="E1451" t="s">
        <v>293</v>
      </c>
      <c r="F1451">
        <v>65023</v>
      </c>
      <c r="G1451">
        <v>68165</v>
      </c>
      <c r="H1451">
        <v>70430</v>
      </c>
      <c r="I1451">
        <v>76613</v>
      </c>
      <c r="J1451">
        <v>74746</v>
      </c>
      <c r="K1451">
        <v>60796</v>
      </c>
    </row>
    <row r="1452" spans="2:11" x14ac:dyDescent="0.2">
      <c r="B1452" t="s">
        <v>3</v>
      </c>
      <c r="C1452" s="2" t="s">
        <v>92</v>
      </c>
      <c r="D1452" t="s">
        <v>93</v>
      </c>
      <c r="E1452" t="s">
        <v>293</v>
      </c>
      <c r="F1452">
        <v>550109</v>
      </c>
      <c r="G1452">
        <v>741528</v>
      </c>
      <c r="H1452">
        <v>743239</v>
      </c>
      <c r="I1452">
        <v>604011</v>
      </c>
      <c r="J1452">
        <v>742518</v>
      </c>
      <c r="K1452">
        <v>717540</v>
      </c>
    </row>
    <row r="1453" spans="2:11" x14ac:dyDescent="0.2">
      <c r="B1453" t="s">
        <v>3</v>
      </c>
      <c r="C1453" s="2" t="s">
        <v>94</v>
      </c>
      <c r="D1453" t="s">
        <v>95</v>
      </c>
      <c r="E1453" t="s">
        <v>293</v>
      </c>
      <c r="F1453">
        <v>23554</v>
      </c>
      <c r="G1453">
        <v>86182</v>
      </c>
      <c r="H1453">
        <v>95932</v>
      </c>
      <c r="I1453">
        <v>97818</v>
      </c>
      <c r="J1453">
        <v>105288</v>
      </c>
      <c r="K1453">
        <v>69246</v>
      </c>
    </row>
    <row r="1454" spans="2:11" x14ac:dyDescent="0.2">
      <c r="B1454" t="s">
        <v>3</v>
      </c>
      <c r="C1454" s="2" t="s">
        <v>255</v>
      </c>
      <c r="D1454" t="s">
        <v>391</v>
      </c>
      <c r="E1454" t="s">
        <v>292</v>
      </c>
      <c r="F1454">
        <v>45673</v>
      </c>
      <c r="G1454">
        <v>41330</v>
      </c>
      <c r="H1454">
        <v>40736</v>
      </c>
      <c r="I1454">
        <v>45813</v>
      </c>
      <c r="J1454" t="s">
        <v>125</v>
      </c>
      <c r="K1454" t="s">
        <v>125</v>
      </c>
    </row>
    <row r="1455" spans="2:11" x14ac:dyDescent="0.2">
      <c r="B1455" t="s">
        <v>3</v>
      </c>
      <c r="C1455" s="2" t="s">
        <v>96</v>
      </c>
      <c r="D1455" t="s">
        <v>97</v>
      </c>
      <c r="E1455" t="s">
        <v>293</v>
      </c>
      <c r="F1455">
        <v>141668</v>
      </c>
      <c r="G1455">
        <v>146622</v>
      </c>
      <c r="H1455">
        <v>150496</v>
      </c>
      <c r="I1455">
        <v>164946</v>
      </c>
      <c r="J1455">
        <v>183655</v>
      </c>
      <c r="K1455">
        <v>174798</v>
      </c>
    </row>
    <row r="1456" spans="2:11" x14ac:dyDescent="0.2">
      <c r="B1456" t="s">
        <v>3</v>
      </c>
      <c r="C1456" s="2" t="s">
        <v>98</v>
      </c>
      <c r="D1456" t="s">
        <v>99</v>
      </c>
      <c r="E1456" t="s">
        <v>293</v>
      </c>
      <c r="F1456">
        <v>293438</v>
      </c>
      <c r="G1456">
        <v>277559</v>
      </c>
      <c r="H1456">
        <v>248818</v>
      </c>
      <c r="I1456">
        <v>254231</v>
      </c>
      <c r="J1456">
        <v>279580</v>
      </c>
      <c r="K1456">
        <v>277987</v>
      </c>
    </row>
    <row r="1457" spans="2:11" x14ac:dyDescent="0.2">
      <c r="B1457" t="s">
        <v>3</v>
      </c>
      <c r="C1457" s="2" t="s">
        <v>100</v>
      </c>
      <c r="D1457" t="s">
        <v>392</v>
      </c>
      <c r="E1457" t="s">
        <v>292</v>
      </c>
      <c r="F1457">
        <v>72301</v>
      </c>
      <c r="G1457">
        <v>75483</v>
      </c>
      <c r="H1457">
        <v>11128</v>
      </c>
      <c r="I1457" t="s">
        <v>125</v>
      </c>
      <c r="J1457" t="s">
        <v>125</v>
      </c>
      <c r="K1457" t="s">
        <v>125</v>
      </c>
    </row>
    <row r="1458" spans="2:11" x14ac:dyDescent="0.2">
      <c r="B1458" t="s">
        <v>3</v>
      </c>
      <c r="C1458" s="2" t="s">
        <v>256</v>
      </c>
      <c r="D1458" t="s">
        <v>378</v>
      </c>
      <c r="E1458" t="s">
        <v>292</v>
      </c>
      <c r="F1458">
        <v>44216</v>
      </c>
      <c r="G1458">
        <v>38280</v>
      </c>
      <c r="H1458">
        <v>33626</v>
      </c>
      <c r="I1458">
        <v>46670</v>
      </c>
      <c r="J1458">
        <v>56507</v>
      </c>
      <c r="K1458">
        <v>42545</v>
      </c>
    </row>
    <row r="1459" spans="2:11" x14ac:dyDescent="0.2">
      <c r="B1459" t="s">
        <v>3</v>
      </c>
      <c r="C1459" s="2" t="s">
        <v>102</v>
      </c>
      <c r="D1459" t="s">
        <v>103</v>
      </c>
      <c r="E1459" t="s">
        <v>293</v>
      </c>
      <c r="F1459">
        <v>197452</v>
      </c>
      <c r="G1459">
        <v>180223</v>
      </c>
      <c r="H1459">
        <v>188832</v>
      </c>
      <c r="I1459">
        <v>202019</v>
      </c>
      <c r="J1459">
        <v>214810</v>
      </c>
      <c r="K1459">
        <v>175820</v>
      </c>
    </row>
    <row r="1460" spans="2:11" x14ac:dyDescent="0.2">
      <c r="B1460" t="s">
        <v>3</v>
      </c>
      <c r="C1460" s="2" t="s">
        <v>104</v>
      </c>
      <c r="D1460" t="s">
        <v>393</v>
      </c>
      <c r="E1460" t="s">
        <v>293</v>
      </c>
      <c r="F1460">
        <v>106653</v>
      </c>
      <c r="G1460">
        <v>61834</v>
      </c>
      <c r="H1460">
        <v>55002</v>
      </c>
      <c r="I1460">
        <v>47666</v>
      </c>
      <c r="J1460">
        <v>51219</v>
      </c>
      <c r="K1460">
        <v>54983</v>
      </c>
    </row>
    <row r="1461" spans="2:11" x14ac:dyDescent="0.2">
      <c r="B1461" t="s">
        <v>3</v>
      </c>
      <c r="C1461" s="2" t="s">
        <v>105</v>
      </c>
      <c r="D1461" t="s">
        <v>441</v>
      </c>
      <c r="E1461" t="s">
        <v>292</v>
      </c>
      <c r="F1461">
        <v>43816</v>
      </c>
      <c r="G1461">
        <v>41180</v>
      </c>
      <c r="H1461">
        <v>43416</v>
      </c>
      <c r="I1461">
        <v>42743</v>
      </c>
      <c r="J1461">
        <v>86593</v>
      </c>
      <c r="K1461">
        <v>73831</v>
      </c>
    </row>
    <row r="1462" spans="2:11" x14ac:dyDescent="0.2">
      <c r="B1462" t="s">
        <v>3</v>
      </c>
      <c r="C1462" s="2" t="s">
        <v>257</v>
      </c>
      <c r="D1462" t="s">
        <v>394</v>
      </c>
      <c r="E1462" t="s">
        <v>293</v>
      </c>
      <c r="F1462">
        <v>38666</v>
      </c>
      <c r="G1462">
        <v>53723</v>
      </c>
      <c r="H1462">
        <v>65237</v>
      </c>
      <c r="I1462">
        <v>48813</v>
      </c>
      <c r="J1462">
        <v>44195</v>
      </c>
      <c r="K1462">
        <v>33406</v>
      </c>
    </row>
    <row r="1463" spans="2:11" x14ac:dyDescent="0.2">
      <c r="B1463" t="s">
        <v>3</v>
      </c>
      <c r="C1463" s="2" t="s">
        <v>106</v>
      </c>
      <c r="D1463" t="s">
        <v>107</v>
      </c>
      <c r="E1463" t="s">
        <v>293</v>
      </c>
      <c r="F1463">
        <v>60099</v>
      </c>
      <c r="G1463">
        <v>60099</v>
      </c>
      <c r="H1463">
        <v>59621</v>
      </c>
      <c r="I1463">
        <v>59353</v>
      </c>
      <c r="J1463">
        <v>52474</v>
      </c>
      <c r="K1463">
        <v>43545</v>
      </c>
    </row>
    <row r="1464" spans="2:11" x14ac:dyDescent="0.2">
      <c r="B1464" t="s">
        <v>3</v>
      </c>
      <c r="C1464" s="2" t="s">
        <v>258</v>
      </c>
      <c r="D1464" t="s">
        <v>379</v>
      </c>
      <c r="E1464" t="s">
        <v>292</v>
      </c>
      <c r="F1464">
        <v>7390</v>
      </c>
      <c r="G1464">
        <v>8631</v>
      </c>
      <c r="H1464">
        <v>0</v>
      </c>
      <c r="I1464" t="s">
        <v>125</v>
      </c>
      <c r="J1464" t="s">
        <v>125</v>
      </c>
      <c r="K1464" t="s">
        <v>125</v>
      </c>
    </row>
    <row r="1465" spans="2:11" x14ac:dyDescent="0.2">
      <c r="B1465" t="s">
        <v>3</v>
      </c>
      <c r="C1465" s="2" t="s">
        <v>259</v>
      </c>
      <c r="D1465" t="s">
        <v>395</v>
      </c>
      <c r="E1465" t="s">
        <v>292</v>
      </c>
      <c r="F1465">
        <v>48273</v>
      </c>
      <c r="G1465">
        <v>39298</v>
      </c>
      <c r="H1465">
        <v>36075</v>
      </c>
      <c r="I1465">
        <v>35720</v>
      </c>
      <c r="J1465">
        <v>36531</v>
      </c>
      <c r="K1465">
        <v>29933</v>
      </c>
    </row>
    <row r="1466" spans="2:11" x14ac:dyDescent="0.2">
      <c r="B1466" t="s">
        <v>3</v>
      </c>
      <c r="C1466" s="2" t="s">
        <v>108</v>
      </c>
      <c r="D1466" t="s">
        <v>442</v>
      </c>
      <c r="E1466" t="s">
        <v>293</v>
      </c>
      <c r="F1466">
        <v>1143758</v>
      </c>
      <c r="G1466">
        <v>686250</v>
      </c>
      <c r="H1466">
        <v>179602</v>
      </c>
      <c r="I1466">
        <v>764705</v>
      </c>
      <c r="J1466">
        <v>765804</v>
      </c>
      <c r="K1466">
        <v>811189</v>
      </c>
    </row>
    <row r="1467" spans="2:11" x14ac:dyDescent="0.2">
      <c r="B1467" t="s">
        <v>3</v>
      </c>
      <c r="C1467" s="2" t="s">
        <v>109</v>
      </c>
      <c r="D1467" t="s">
        <v>110</v>
      </c>
      <c r="E1467" t="s">
        <v>293</v>
      </c>
      <c r="F1467">
        <v>192705</v>
      </c>
      <c r="G1467">
        <v>200592</v>
      </c>
      <c r="H1467">
        <v>193153</v>
      </c>
      <c r="I1467">
        <v>200595</v>
      </c>
      <c r="J1467">
        <v>180089</v>
      </c>
      <c r="K1467">
        <v>174698</v>
      </c>
    </row>
    <row r="1468" spans="2:11" x14ac:dyDescent="0.2">
      <c r="B1468" t="s">
        <v>3</v>
      </c>
      <c r="C1468" s="2" t="s">
        <v>111</v>
      </c>
      <c r="D1468" t="s">
        <v>112</v>
      </c>
      <c r="E1468" t="s">
        <v>293</v>
      </c>
      <c r="F1468">
        <v>18722</v>
      </c>
      <c r="G1468">
        <v>59557</v>
      </c>
      <c r="H1468">
        <v>74336</v>
      </c>
      <c r="I1468">
        <v>69317</v>
      </c>
      <c r="J1468">
        <v>68446</v>
      </c>
      <c r="K1468">
        <v>61994</v>
      </c>
    </row>
    <row r="1469" spans="2:11" x14ac:dyDescent="0.2">
      <c r="B1469" t="s">
        <v>3</v>
      </c>
      <c r="C1469" s="2" t="s">
        <v>269</v>
      </c>
      <c r="D1469" t="s">
        <v>405</v>
      </c>
      <c r="E1469" t="s">
        <v>292</v>
      </c>
      <c r="F1469">
        <v>98681</v>
      </c>
      <c r="G1469">
        <v>95433</v>
      </c>
      <c r="H1469">
        <v>93187</v>
      </c>
      <c r="I1469">
        <v>77425</v>
      </c>
      <c r="J1469">
        <v>75359</v>
      </c>
      <c r="K1469">
        <v>70461</v>
      </c>
    </row>
    <row r="1470" spans="2:11" x14ac:dyDescent="0.2">
      <c r="B1470" t="s">
        <v>3</v>
      </c>
      <c r="C1470" s="2" t="s">
        <v>260</v>
      </c>
      <c r="D1470" t="s">
        <v>261</v>
      </c>
      <c r="E1470" t="s">
        <v>292</v>
      </c>
      <c r="F1470">
        <v>1708</v>
      </c>
      <c r="G1470">
        <v>4235</v>
      </c>
      <c r="H1470">
        <v>0</v>
      </c>
      <c r="I1470" t="s">
        <v>125</v>
      </c>
      <c r="J1470" t="s">
        <v>125</v>
      </c>
      <c r="K1470" t="s">
        <v>125</v>
      </c>
    </row>
    <row r="1471" spans="2:11" x14ac:dyDescent="0.2">
      <c r="B1471" t="s">
        <v>3</v>
      </c>
      <c r="C1471" s="2" t="s">
        <v>262</v>
      </c>
      <c r="D1471" t="s">
        <v>380</v>
      </c>
      <c r="E1471" t="s">
        <v>292</v>
      </c>
      <c r="F1471">
        <v>20110</v>
      </c>
      <c r="G1471">
        <v>22105</v>
      </c>
      <c r="H1471">
        <v>28177</v>
      </c>
      <c r="I1471">
        <v>27645</v>
      </c>
      <c r="J1471">
        <v>31628</v>
      </c>
      <c r="K1471">
        <v>25206</v>
      </c>
    </row>
    <row r="1472" spans="2:11" x14ac:dyDescent="0.2">
      <c r="B1472" t="s">
        <v>3</v>
      </c>
      <c r="C1472" s="2" t="s">
        <v>263</v>
      </c>
      <c r="D1472" t="s">
        <v>396</v>
      </c>
      <c r="E1472" t="s">
        <v>292</v>
      </c>
      <c r="F1472">
        <v>18525</v>
      </c>
      <c r="G1472">
        <v>7748</v>
      </c>
      <c r="H1472">
        <v>7220</v>
      </c>
      <c r="I1472">
        <v>7540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264</v>
      </c>
      <c r="D1473" t="s">
        <v>381</v>
      </c>
      <c r="E1473" t="s">
        <v>292</v>
      </c>
      <c r="F1473">
        <v>59820</v>
      </c>
      <c r="G1473">
        <v>57839</v>
      </c>
      <c r="H1473">
        <v>56876</v>
      </c>
      <c r="I1473">
        <v>62509</v>
      </c>
      <c r="J1473">
        <v>55688</v>
      </c>
      <c r="K1473">
        <v>40406</v>
      </c>
    </row>
    <row r="1474" spans="2:11" x14ac:dyDescent="0.2">
      <c r="B1474" t="s">
        <v>3</v>
      </c>
      <c r="C1474" s="2" t="s">
        <v>113</v>
      </c>
      <c r="D1474" t="s">
        <v>114</v>
      </c>
      <c r="E1474" t="s">
        <v>294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 x14ac:dyDescent="0.2">
      <c r="B1475" t="s">
        <v>3</v>
      </c>
      <c r="C1475" s="2" t="s">
        <v>115</v>
      </c>
      <c r="D1475" t="s">
        <v>116</v>
      </c>
      <c r="E1475" t="s">
        <v>293</v>
      </c>
      <c r="F1475">
        <v>16458</v>
      </c>
      <c r="G1475">
        <v>14306</v>
      </c>
      <c r="H1475">
        <v>65156</v>
      </c>
      <c r="I1475">
        <v>68829</v>
      </c>
      <c r="J1475">
        <v>65291</v>
      </c>
      <c r="K1475">
        <v>57464</v>
      </c>
    </row>
    <row r="1476" spans="2:11" x14ac:dyDescent="0.2">
      <c r="B1476" t="s">
        <v>3</v>
      </c>
      <c r="C1476" s="2" t="s">
        <v>117</v>
      </c>
      <c r="D1476" t="s">
        <v>118</v>
      </c>
      <c r="E1476" t="s">
        <v>294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129</v>
      </c>
      <c r="D1477" t="s">
        <v>127</v>
      </c>
      <c r="E1477" t="s">
        <v>294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 x14ac:dyDescent="0.2">
      <c r="B1478" t="s">
        <v>449</v>
      </c>
      <c r="C1478" s="2" t="s">
        <v>101</v>
      </c>
      <c r="D1478" t="s">
        <v>433</v>
      </c>
      <c r="E1478" t="s">
        <v>293</v>
      </c>
      <c r="F1478">
        <v>404201</v>
      </c>
      <c r="G1478">
        <v>480444</v>
      </c>
      <c r="H1478">
        <v>364709</v>
      </c>
      <c r="I1478">
        <v>560330</v>
      </c>
      <c r="J1478">
        <v>615897</v>
      </c>
      <c r="K1478">
        <v>1175163</v>
      </c>
    </row>
    <row r="1479" spans="2:11" x14ac:dyDescent="0.2">
      <c r="B1479" t="s">
        <v>449</v>
      </c>
      <c r="C1479" s="2" t="s">
        <v>78</v>
      </c>
      <c r="D1479" t="s">
        <v>432</v>
      </c>
      <c r="E1479" t="s">
        <v>293</v>
      </c>
      <c r="F1479">
        <v>454961</v>
      </c>
      <c r="G1479">
        <v>556582</v>
      </c>
      <c r="H1479">
        <v>414040</v>
      </c>
      <c r="I1479">
        <v>503941</v>
      </c>
      <c r="J1479">
        <v>422183</v>
      </c>
      <c r="K1479">
        <v>533131</v>
      </c>
    </row>
    <row r="1481" spans="2:11" x14ac:dyDescent="0.2">
      <c r="B1481" t="s">
        <v>382</v>
      </c>
      <c r="C1481" s="2" t="s">
        <v>383</v>
      </c>
      <c r="D1481" t="s">
        <v>384</v>
      </c>
    </row>
  </sheetData>
  <customSheetViews>
    <customSheetView guid="{36755EE3-F52E-4D4E-9A42-3A861C777B27}" topLeftCell="A43">
      <selection activeCell="G13" sqref="G13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4" sqref="O44"/>
    </sheetView>
  </sheetViews>
  <sheetFormatPr defaultRowHeight="12.75" x14ac:dyDescent="0.2"/>
  <sheetData/>
  <customSheetViews>
    <customSheetView guid="{36755EE3-F52E-4D4E-9A42-3A861C777B27}">
      <selection activeCell="O44" sqref="O44"/>
      <pageMargins left="0.7" right="0.7" top="0.75" bottom="0.75" header="0.3" footer="0.3"/>
    </customSheetView>
    <customSheetView guid="{E0D8F7CE-EC41-4756-A129-66C546DEF30F}" showPageBreaks="1">
      <selection activeCell="O44" sqref="O44"/>
      <pageMargins left="0.7" right="0.7" top="0.75" bottom="0.75" header="0.3" footer="0.3"/>
      <pageSetup paperSize="0" orientation="portrait" horizontalDpi="0" verticalDpi="0" copies="0" r:id="rId1"/>
    </customSheetView>
    <customSheetView guid="{8E6CF98D-1634-4ED3-81CA-763BCE5C79CD}" state="hidden">
      <selection activeCell="O44" sqref="O4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7"/>
  <sheetViews>
    <sheetView topLeftCell="A7" workbookViewId="0">
      <selection activeCell="O19" sqref="O19"/>
    </sheetView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360</v>
      </c>
    </row>
    <row r="2" spans="1:12" x14ac:dyDescent="0.2">
      <c r="A2" t="str">
        <f>Summary!A2</f>
        <v xml:space="preserve">4th Quarter </v>
      </c>
    </row>
    <row r="4" spans="1:12" ht="13.5" thickBot="1" x14ac:dyDescent="0.25"/>
    <row r="5" spans="1:12" x14ac:dyDescent="0.2">
      <c r="B5" s="58" t="s">
        <v>4</v>
      </c>
      <c r="C5" s="140" t="s">
        <v>438</v>
      </c>
      <c r="D5" s="141"/>
      <c r="E5" s="140" t="s">
        <v>436</v>
      </c>
      <c r="F5" s="141"/>
      <c r="G5" s="140" t="s">
        <v>439</v>
      </c>
      <c r="H5" s="141"/>
      <c r="I5" s="140" t="s">
        <v>440</v>
      </c>
      <c r="J5" s="148"/>
      <c r="K5" s="153" t="s">
        <v>459</v>
      </c>
      <c r="L5" s="154"/>
    </row>
    <row r="6" spans="1:12" x14ac:dyDescent="0.2">
      <c r="B6" s="59"/>
      <c r="C6" s="50" t="s">
        <v>427</v>
      </c>
      <c r="D6" s="49" t="s">
        <v>363</v>
      </c>
      <c r="E6" s="50" t="s">
        <v>428</v>
      </c>
      <c r="F6" s="49" t="s">
        <v>363</v>
      </c>
      <c r="G6" s="50" t="s">
        <v>427</v>
      </c>
      <c r="H6" s="49" t="s">
        <v>363</v>
      </c>
      <c r="I6" s="50" t="s">
        <v>427</v>
      </c>
      <c r="J6" s="49" t="s">
        <v>363</v>
      </c>
      <c r="K6" s="50" t="s">
        <v>427</v>
      </c>
      <c r="L6" s="60" t="s">
        <v>363</v>
      </c>
    </row>
    <row r="7" spans="1:12" ht="17.25" customHeight="1" x14ac:dyDescent="0.2">
      <c r="B7" s="61" t="s">
        <v>361</v>
      </c>
      <c r="C7" s="36"/>
      <c r="D7" s="35"/>
      <c r="E7" s="36"/>
      <c r="F7" s="35"/>
      <c r="G7" s="36"/>
      <c r="H7" s="35"/>
      <c r="I7" s="36"/>
      <c r="J7" s="35"/>
      <c r="K7" s="36"/>
      <c r="L7" s="62"/>
    </row>
    <row r="8" spans="1:12" ht="16.5" customHeight="1" x14ac:dyDescent="0.2">
      <c r="B8" s="63" t="s">
        <v>2</v>
      </c>
      <c r="C8" s="124">
        <f>ROUND('Total Billings'!D16/1000000,1)</f>
        <v>88</v>
      </c>
      <c r="D8" s="125">
        <f>ROUND('Total Collections'!D16/1000000,1)</f>
        <v>58</v>
      </c>
      <c r="E8" s="124">
        <f>ROUND('Total Billings'!E16/1000000,1)</f>
        <v>91.9</v>
      </c>
      <c r="F8" s="125">
        <f>ROUND('Total Collections'!E16/1000000,1)</f>
        <v>51.5</v>
      </c>
      <c r="G8" s="124">
        <f>ROUND('Total Billings'!F16/1000000,1)</f>
        <v>79</v>
      </c>
      <c r="H8" s="125">
        <f>ROUND('Total Collections'!F16/1000000,1)</f>
        <v>42.2</v>
      </c>
      <c r="I8" s="124">
        <f>ROUND('Total Billings'!G16/1000000,1)</f>
        <v>69.8</v>
      </c>
      <c r="J8" s="125">
        <f>ROUND('Total Collections'!G16/1000000,1)</f>
        <v>39.200000000000003</v>
      </c>
      <c r="K8" s="124">
        <f>ROUND('Total Billings'!H16/1000000,1)</f>
        <v>60.1</v>
      </c>
      <c r="L8" s="126">
        <f>ROUND('Total Collections'!H16/1000000,1)</f>
        <v>32.5</v>
      </c>
    </row>
    <row r="9" spans="1:12" ht="16.5" customHeight="1" x14ac:dyDescent="0.2">
      <c r="B9" s="63" t="s">
        <v>300</v>
      </c>
      <c r="C9" s="124">
        <f>ROUND('Total Billings'!D17/1000000,1)</f>
        <v>40.200000000000003</v>
      </c>
      <c r="D9" s="127">
        <f>ROUND('Total Collections'!D17/1000000,1)</f>
        <v>27.7</v>
      </c>
      <c r="E9" s="124">
        <f>ROUND('Total Billings'!E17/1000000,1)</f>
        <v>36.700000000000003</v>
      </c>
      <c r="F9" s="127">
        <f>ROUND('Total Collections'!E17/1000000,1)</f>
        <v>21.2</v>
      </c>
      <c r="G9" s="124">
        <f>ROUND('Total Billings'!F17/1000000,1)</f>
        <v>35</v>
      </c>
      <c r="H9" s="127">
        <f>ROUND('Total Collections'!F17/1000000,1)</f>
        <v>18</v>
      </c>
      <c r="I9" s="124">
        <f>ROUND('Total Billings'!G17/1000000,1)</f>
        <v>31.7</v>
      </c>
      <c r="J9" s="125">
        <f>ROUND('Total Collections'!G17/1000000,1)</f>
        <v>16</v>
      </c>
      <c r="K9" s="124">
        <f>ROUND('Total Billings'!H17/1000000,1)</f>
        <v>31.3</v>
      </c>
      <c r="L9" s="126">
        <f>ROUND('Total Collections'!H17/1000000,1)</f>
        <v>14</v>
      </c>
    </row>
    <row r="10" spans="1:12" ht="17.25" customHeight="1" x14ac:dyDescent="0.2">
      <c r="B10" s="63" t="s">
        <v>1</v>
      </c>
      <c r="C10" s="124">
        <f>ROUND('Total Billings'!D15/1000000,1)</f>
        <v>159.9</v>
      </c>
      <c r="D10" s="127">
        <f>ROUND('Total Collections'!D15/1000000,1)</f>
        <v>79.7</v>
      </c>
      <c r="E10" s="124">
        <f>ROUND('Total Billings'!E15/1000000,1)</f>
        <v>145</v>
      </c>
      <c r="F10" s="127">
        <f>ROUND('Total Collections'!E15/1000000,1)</f>
        <v>70.900000000000006</v>
      </c>
      <c r="G10" s="124">
        <f>ROUND('Total Billings'!F15/1000000,1)</f>
        <v>135.9</v>
      </c>
      <c r="H10" s="127">
        <f>ROUND('Total Collections'!F15/1000000,1)</f>
        <v>58.5</v>
      </c>
      <c r="I10" s="124">
        <f>ROUND('Total Billings'!G15/1000000,1)</f>
        <v>124</v>
      </c>
      <c r="J10" s="125">
        <f>ROUND('Total Collections'!G15/1000000,1)</f>
        <v>51.3</v>
      </c>
      <c r="K10" s="124">
        <f>ROUND('Total Billings'!H15/1000000,1)</f>
        <v>110.3</v>
      </c>
      <c r="L10" s="126">
        <f>ROUND('Total Collections'!H15/1000000,1)</f>
        <v>44.4</v>
      </c>
    </row>
    <row r="11" spans="1:12" ht="17.25" customHeight="1" x14ac:dyDescent="0.2">
      <c r="B11" s="146" t="s">
        <v>449</v>
      </c>
      <c r="C11" s="124">
        <f>ROUND('Total Billings'!D18/1000000,1)</f>
        <v>13.4</v>
      </c>
      <c r="D11" s="127">
        <f>ROUND('Total Collections'!D18/1000000,1)</f>
        <v>9.1999999999999993</v>
      </c>
      <c r="E11" s="124">
        <f>ROUND('Total Billings'!E18/1000000,1)</f>
        <v>16.3</v>
      </c>
      <c r="F11" s="127">
        <f>ROUND('Total Collections'!E18/1000000,1)</f>
        <v>9</v>
      </c>
      <c r="G11" s="124">
        <f>ROUND('Total Billings'!F18/1000000,1)</f>
        <v>25.8</v>
      </c>
      <c r="H11" s="127">
        <f>ROUND('Total Collections'!F18/1000000,1)</f>
        <v>12</v>
      </c>
      <c r="I11" s="124">
        <f>ROUND('Total Billings'!G18/1000000,1)</f>
        <v>23.6</v>
      </c>
      <c r="J11" s="127">
        <f>ROUND('Total Collections'!G18/1000000,1)</f>
        <v>12</v>
      </c>
      <c r="K11" s="124">
        <f>ROUND('Total Billings'!H18/1000000,1)</f>
        <v>23.9</v>
      </c>
      <c r="L11" s="126">
        <f>ROUND('Total Collections'!H18/1000000,1)</f>
        <v>10.8</v>
      </c>
    </row>
    <row r="12" spans="1:12" ht="15.75" customHeight="1" x14ac:dyDescent="0.2">
      <c r="B12" s="61" t="s">
        <v>5</v>
      </c>
      <c r="C12" s="128">
        <f>SUM(C8:C11)</f>
        <v>301.5</v>
      </c>
      <c r="D12" s="129">
        <f t="shared" ref="D12:L12" si="0">SUM(D8:D11)</f>
        <v>174.6</v>
      </c>
      <c r="E12" s="128">
        <f t="shared" si="0"/>
        <v>289.90000000000003</v>
      </c>
      <c r="F12" s="129">
        <f t="shared" si="0"/>
        <v>152.60000000000002</v>
      </c>
      <c r="G12" s="128">
        <f t="shared" si="0"/>
        <v>275.7</v>
      </c>
      <c r="H12" s="129">
        <f t="shared" si="0"/>
        <v>130.69999999999999</v>
      </c>
      <c r="I12" s="128">
        <f t="shared" si="0"/>
        <v>249.1</v>
      </c>
      <c r="J12" s="129">
        <f t="shared" si="0"/>
        <v>118.5</v>
      </c>
      <c r="K12" s="128">
        <f t="shared" si="0"/>
        <v>225.6</v>
      </c>
      <c r="L12" s="130">
        <f t="shared" si="0"/>
        <v>101.7</v>
      </c>
    </row>
    <row r="13" spans="1:12" ht="17.25" customHeight="1" x14ac:dyDescent="0.2">
      <c r="B13" s="64" t="s">
        <v>362</v>
      </c>
      <c r="C13" s="131"/>
      <c r="D13" s="132"/>
      <c r="E13" s="131"/>
      <c r="F13" s="132"/>
      <c r="G13" s="131"/>
      <c r="H13" s="132"/>
      <c r="I13" s="131"/>
      <c r="J13" s="133"/>
      <c r="K13" s="131"/>
      <c r="L13" s="134"/>
    </row>
    <row r="14" spans="1:12" ht="18" customHeight="1" x14ac:dyDescent="0.2">
      <c r="B14" s="65" t="s">
        <v>2</v>
      </c>
      <c r="C14" s="135">
        <f>ROUND('Total Billings'!D7/1000000,1)</f>
        <v>53.7</v>
      </c>
      <c r="D14" s="132">
        <f>ROUND('Total Collections'!D7/1000000,1)</f>
        <v>26.3</v>
      </c>
      <c r="E14" s="135">
        <f>ROUND('Total Billings'!E7/1000000,1)</f>
        <v>55.1</v>
      </c>
      <c r="F14" s="132">
        <f>ROUND('Total Collections'!E7/1000000,1)</f>
        <v>22.5</v>
      </c>
      <c r="G14" s="135">
        <f>ROUND('Total Billings'!F7/1000000,1)</f>
        <v>44.6</v>
      </c>
      <c r="H14" s="132">
        <f>ROUND('Total Collections'!F7/1000000,1)</f>
        <v>22.7</v>
      </c>
      <c r="I14" s="135">
        <f>ROUND('Total Billings'!G7/1000000,1)</f>
        <v>41.3</v>
      </c>
      <c r="J14" s="133">
        <f>ROUND('Total Collections'!G7/1000000,1)</f>
        <v>21</v>
      </c>
      <c r="K14" s="135">
        <f>ROUND('Total Billings'!H7/1000000,1)</f>
        <v>35.200000000000003</v>
      </c>
      <c r="L14" s="134">
        <f>ROUND('Total Collections'!H7/1000000,1)</f>
        <v>16.8</v>
      </c>
    </row>
    <row r="15" spans="1:12" ht="18.75" customHeight="1" x14ac:dyDescent="0.2">
      <c r="B15" s="65" t="s">
        <v>300</v>
      </c>
      <c r="C15" s="135">
        <f>ROUND('Total Billings'!D8/1000000,1)</f>
        <v>12.5</v>
      </c>
      <c r="D15" s="132">
        <f>ROUND('Total Collections'!D8/1000000,1)</f>
        <v>4.5999999999999996</v>
      </c>
      <c r="E15" s="135">
        <f>ROUND('Total Billings'!E8/1000000,1)</f>
        <v>11.8</v>
      </c>
      <c r="F15" s="132">
        <f>ROUND('Total Collections'!E8/1000000,1)</f>
        <v>4.7</v>
      </c>
      <c r="G15" s="135">
        <f>ROUND('Total Billings'!F8/1000000,1)</f>
        <v>12.4</v>
      </c>
      <c r="H15" s="132">
        <f>ROUND('Total Collections'!F8/1000000,1)</f>
        <v>4.5</v>
      </c>
      <c r="I15" s="135">
        <f>ROUND('Total Billings'!G8/1000000,1)</f>
        <v>10.9</v>
      </c>
      <c r="J15" s="133">
        <f>ROUND('Total Collections'!G8/1000000,1)</f>
        <v>4.4000000000000004</v>
      </c>
      <c r="K15" s="135">
        <f>ROUND('Total Billings'!H8/1000000,1)</f>
        <v>14.3</v>
      </c>
      <c r="L15" s="134">
        <f>ROUND('Total Collections'!H8/1000000,1)</f>
        <v>3.8</v>
      </c>
    </row>
    <row r="16" spans="1:12" ht="15.75" customHeight="1" x14ac:dyDescent="0.2">
      <c r="B16" s="65" t="s">
        <v>1</v>
      </c>
      <c r="C16" s="135">
        <f>ROUND('Total Billings'!D6/1000000,1)</f>
        <v>26.6</v>
      </c>
      <c r="D16" s="132">
        <f>ROUND('Total Collections'!D6/1000000,1)</f>
        <v>10.1</v>
      </c>
      <c r="E16" s="135">
        <f>ROUND('Total Billings'!E6/1000000,1)</f>
        <v>17.3</v>
      </c>
      <c r="F16" s="132">
        <f>ROUND('Total Collections'!E6/1000000,1)</f>
        <v>7.9</v>
      </c>
      <c r="G16" s="135">
        <f>ROUND('Total Billings'!F6/1000000,1)</f>
        <v>16.2</v>
      </c>
      <c r="H16" s="132">
        <f>ROUND('Total Collections'!F6/1000000,1)</f>
        <v>5.4</v>
      </c>
      <c r="I16" s="135">
        <f>ROUND('Total Billings'!G6/1000000,1)</f>
        <v>16</v>
      </c>
      <c r="J16" s="133">
        <f>ROUND('Total Collections'!G6/1000000,1)</f>
        <v>4.5</v>
      </c>
      <c r="K16" s="135">
        <f>ROUND('Total Billings'!H6/1000000,1)</f>
        <v>15.9</v>
      </c>
      <c r="L16" s="134">
        <f>ROUND('Total Collections'!H6/1000000,1)</f>
        <v>4</v>
      </c>
    </row>
    <row r="17" spans="2:12" ht="15.75" customHeight="1" x14ac:dyDescent="0.2">
      <c r="B17" s="147" t="s">
        <v>449</v>
      </c>
      <c r="C17" s="135">
        <f>ROUND('Total Billings'!D9/1000000,1)</f>
        <v>6.7</v>
      </c>
      <c r="D17" s="132">
        <f>ROUND('Total Collections'!D9/1000000,1)</f>
        <v>4.5</v>
      </c>
      <c r="E17" s="135">
        <f>ROUND('Total Billings'!E9/1000000,1)</f>
        <v>6.8</v>
      </c>
      <c r="F17" s="132">
        <f>ROUND('Total Collections'!E9/1000000,1)</f>
        <v>2.9</v>
      </c>
      <c r="G17" s="135">
        <f>ROUND('Total Billings'!F9/1000000,1)</f>
        <v>14</v>
      </c>
      <c r="H17" s="132">
        <f>ROUND('Total Collections'!F9/1000000,1)</f>
        <v>4.8</v>
      </c>
      <c r="I17" s="135">
        <f>ROUND('Total Billings'!G9/1000000,1)</f>
        <v>8.9</v>
      </c>
      <c r="J17" s="132">
        <f>ROUND('Total Collections'!G9/1000000,1)</f>
        <v>6.2</v>
      </c>
      <c r="K17" s="135">
        <f>ROUND('Total Billings'!H9/1000000,1)</f>
        <v>16.399999999999999</v>
      </c>
      <c r="L17" s="134">
        <f>ROUND('Total Collections'!H9/1000000,1)</f>
        <v>9</v>
      </c>
    </row>
    <row r="18" spans="2:12" ht="18" customHeight="1" thickBot="1" x14ac:dyDescent="0.25">
      <c r="B18" s="66" t="s">
        <v>5</v>
      </c>
      <c r="C18" s="136">
        <f>SUM(C14:C17)</f>
        <v>99.500000000000014</v>
      </c>
      <c r="D18" s="137">
        <f t="shared" ref="D18:L18" si="1">SUM(D14:D17)</f>
        <v>45.5</v>
      </c>
      <c r="E18" s="136">
        <f t="shared" si="1"/>
        <v>91</v>
      </c>
      <c r="F18" s="137">
        <f t="shared" si="1"/>
        <v>38</v>
      </c>
      <c r="G18" s="136">
        <f t="shared" si="1"/>
        <v>87.2</v>
      </c>
      <c r="H18" s="137">
        <f t="shared" si="1"/>
        <v>37.4</v>
      </c>
      <c r="I18" s="136">
        <f t="shared" si="1"/>
        <v>77.099999999999994</v>
      </c>
      <c r="J18" s="137">
        <f t="shared" si="1"/>
        <v>36.1</v>
      </c>
      <c r="K18" s="136">
        <f t="shared" si="1"/>
        <v>81.800000000000011</v>
      </c>
      <c r="L18" s="138">
        <f t="shared" si="1"/>
        <v>33.6</v>
      </c>
    </row>
    <row r="20" spans="2:12" x14ac:dyDescent="0.2">
      <c r="B20" t="str">
        <f>Summary!F2</f>
        <v>Data as of 10/31/2014</v>
      </c>
      <c r="C20" s="37"/>
    </row>
    <row r="21" spans="2:12" x14ac:dyDescent="0.2">
      <c r="B21" t="s">
        <v>348</v>
      </c>
    </row>
    <row r="22" spans="2:12" x14ac:dyDescent="0.2">
      <c r="B22" t="s">
        <v>364</v>
      </c>
    </row>
    <row r="27" spans="2:12" x14ac:dyDescent="0.2">
      <c r="B27" t="s">
        <v>470</v>
      </c>
    </row>
  </sheetData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</customSheetViews>
  <mergeCells count="1">
    <mergeCell ref="K5:L5"/>
  </mergeCells>
  <phoneticPr fontId="10" type="noConversion"/>
  <pageMargins left="0.75" right="0.75" top="1" bottom="1" header="0.5" footer="0.5"/>
  <pageSetup orientation="landscape" r:id="rId4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>
      <selection activeCell="E40" sqref="E40"/>
    </sheetView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345</v>
      </c>
    </row>
    <row r="2" spans="1:12" x14ac:dyDescent="0.2">
      <c r="A2" t="str">
        <f>Summary!A2</f>
        <v xml:space="preserve">4th Quarter </v>
      </c>
    </row>
    <row r="4" spans="1:12" x14ac:dyDescent="0.2">
      <c r="B4" s="7" t="s">
        <v>304</v>
      </c>
    </row>
    <row r="5" spans="1:12" x14ac:dyDescent="0.2">
      <c r="B5" s="115" t="s">
        <v>4</v>
      </c>
      <c r="C5" s="116" t="str">
        <f>'Total Collections'!C5</f>
        <v>FY2009</v>
      </c>
      <c r="D5" s="116" t="str">
        <f>'Total Collections'!D5</f>
        <v>FY2010</v>
      </c>
      <c r="E5" s="116" t="str">
        <f>'Total Collections'!E5</f>
        <v>FY2011</v>
      </c>
      <c r="F5" s="116" t="str">
        <f>'Total Collections'!F5</f>
        <v>FY2012</v>
      </c>
      <c r="G5" s="116" t="str">
        <f>'Total Collections'!G5</f>
        <v>FY2013</v>
      </c>
      <c r="H5" s="115" t="str">
        <f>'Total Collections'!H5</f>
        <v>FY2014</v>
      </c>
    </row>
    <row r="6" spans="1:12" x14ac:dyDescent="0.2">
      <c r="B6" s="115" t="str">
        <f>'Total Collections'!B6</f>
        <v>Air Force</v>
      </c>
      <c r="C6" s="40">
        <f>ROUND('Total Collections'!C6/1000000,1)</f>
        <v>10</v>
      </c>
      <c r="D6" s="40">
        <f>ROUND('Total Collections'!D6/1000000,1)</f>
        <v>10.1</v>
      </c>
      <c r="E6" s="40">
        <f>ROUND('Total Collections'!E6/1000000,1)</f>
        <v>7.9</v>
      </c>
      <c r="F6" s="40">
        <f>ROUND('Total Collections'!F6/1000000,1)</f>
        <v>5.4</v>
      </c>
      <c r="G6" s="40">
        <f>ROUND('Total Collections'!G6/1000000,1)</f>
        <v>4.5</v>
      </c>
      <c r="H6" s="40">
        <f>ROUND('Total Collections'!H6/1000000,1)</f>
        <v>4</v>
      </c>
      <c r="J6" s="12"/>
      <c r="K6" s="13"/>
      <c r="L6" s="7"/>
    </row>
    <row r="7" spans="1:12" x14ac:dyDescent="0.2">
      <c r="B7" s="115" t="str">
        <f>'Total Collections'!B7</f>
        <v>Army</v>
      </c>
      <c r="C7" s="40">
        <f>ROUND('Total Collections'!C7/1000000,1)</f>
        <v>28.7</v>
      </c>
      <c r="D7" s="40">
        <f>ROUND('Total Collections'!D7/1000000,1)</f>
        <v>26.3</v>
      </c>
      <c r="E7" s="40">
        <f>ROUND('Total Collections'!E7/1000000,1)</f>
        <v>22.5</v>
      </c>
      <c r="F7" s="40">
        <f>ROUND('Total Collections'!F7/1000000,1)</f>
        <v>22.7</v>
      </c>
      <c r="G7" s="40">
        <f>ROUND('Total Collections'!G7/1000000,1)</f>
        <v>21</v>
      </c>
      <c r="H7" s="40">
        <f>ROUND('Total Collections'!H7/1000000,1)</f>
        <v>16.8</v>
      </c>
      <c r="K7" s="1"/>
      <c r="L7" s="22"/>
    </row>
    <row r="8" spans="1:12" x14ac:dyDescent="0.2">
      <c r="B8" s="120" t="s">
        <v>3</v>
      </c>
      <c r="C8" s="40">
        <f>ROUND('Total Collections'!C8/1000000,1)</f>
        <v>5.2</v>
      </c>
      <c r="D8" s="40">
        <f>ROUND('Total Collections'!D8/1000000,1)</f>
        <v>4.5999999999999996</v>
      </c>
      <c r="E8" s="40">
        <f>ROUND('Total Collections'!E8/1000000,1)</f>
        <v>4.7</v>
      </c>
      <c r="F8" s="40">
        <f>ROUND('Total Collections'!F8/1000000,1)</f>
        <v>4.5</v>
      </c>
      <c r="G8" s="40">
        <f>ROUND('Total Collections'!G8/1000000,1)</f>
        <v>4.4000000000000004</v>
      </c>
      <c r="H8" s="40">
        <f>ROUND('Total Collections'!H8/1000000,1)</f>
        <v>3.8</v>
      </c>
      <c r="J8" s="12"/>
      <c r="K8" s="13"/>
      <c r="L8" s="7"/>
    </row>
    <row r="9" spans="1:12" x14ac:dyDescent="0.2">
      <c r="B9" s="115" t="str">
        <f>'Total Collections'!B9</f>
        <v>NCR MD</v>
      </c>
      <c r="C9" s="40">
        <f>ROUND('Total Collections'!C9/1000000,1)</f>
        <v>2.7</v>
      </c>
      <c r="D9" s="40">
        <f>ROUND('Total Collections'!D9/1000000,1)</f>
        <v>4.5</v>
      </c>
      <c r="E9" s="40">
        <f>ROUND('Total Collections'!E9/1000000,1)</f>
        <v>2.9</v>
      </c>
      <c r="F9" s="40">
        <f>ROUND('Total Collections'!F9/1000000,1)</f>
        <v>4.8</v>
      </c>
      <c r="G9" s="40">
        <f>ROUND('Total Collections'!G9/1000000,1)</f>
        <v>6.2</v>
      </c>
      <c r="H9" s="40">
        <f>ROUND('Total Collections'!H9/1000000,1)</f>
        <v>9</v>
      </c>
      <c r="J9" s="12"/>
      <c r="K9" s="13"/>
      <c r="L9" s="7"/>
    </row>
    <row r="10" spans="1:12" x14ac:dyDescent="0.2">
      <c r="B10" s="117" t="s">
        <v>5</v>
      </c>
      <c r="C10" s="118">
        <f t="shared" ref="C10:H10" si="0">SUM(C6:C9)</f>
        <v>46.600000000000009</v>
      </c>
      <c r="D10" s="118">
        <f t="shared" si="0"/>
        <v>45.5</v>
      </c>
      <c r="E10" s="118">
        <f t="shared" si="0"/>
        <v>38</v>
      </c>
      <c r="F10" s="118">
        <f t="shared" si="0"/>
        <v>37.4</v>
      </c>
      <c r="G10" s="118">
        <f t="shared" si="0"/>
        <v>36.1</v>
      </c>
      <c r="H10" s="118">
        <f t="shared" si="0"/>
        <v>33.6</v>
      </c>
      <c r="J10" s="12"/>
      <c r="L10" s="7"/>
    </row>
    <row r="11" spans="1:12" x14ac:dyDescent="0.2">
      <c r="J11" s="12"/>
    </row>
    <row r="12" spans="1:12" x14ac:dyDescent="0.2">
      <c r="B12" s="7" t="s">
        <v>305</v>
      </c>
      <c r="J12" s="12"/>
    </row>
    <row r="13" spans="1:12" x14ac:dyDescent="0.2">
      <c r="B13" s="115" t="s">
        <v>4</v>
      </c>
      <c r="C13" s="116" t="str">
        <f>'Total Collections'!C14</f>
        <v>FY2009</v>
      </c>
      <c r="D13" s="116" t="str">
        <f>'Total Collections'!D14</f>
        <v>FY2010</v>
      </c>
      <c r="E13" s="116" t="str">
        <f>'Total Collections'!E14</f>
        <v>FY2011</v>
      </c>
      <c r="F13" s="116" t="str">
        <f>'Total Collections'!F14</f>
        <v>FY2012</v>
      </c>
      <c r="G13" s="116" t="str">
        <f>'Total Collections'!G14</f>
        <v>FY2013</v>
      </c>
      <c r="H13" s="115" t="str">
        <f>'Total Collections'!H5</f>
        <v>FY2014</v>
      </c>
      <c r="I13" s="12"/>
    </row>
    <row r="14" spans="1:12" x14ac:dyDescent="0.2">
      <c r="B14" s="115" t="str">
        <f>'Total Collections'!B15</f>
        <v>Air Force</v>
      </c>
      <c r="C14" s="40">
        <f>ROUND('Total Collections'!C15/1000000,1)</f>
        <v>92.6</v>
      </c>
      <c r="D14" s="40">
        <f>ROUND('Total Collections'!D15/1000000,1)</f>
        <v>79.7</v>
      </c>
      <c r="E14" s="40">
        <f>ROUND('Total Collections'!E15/1000000,1)</f>
        <v>70.900000000000006</v>
      </c>
      <c r="F14" s="40">
        <f>ROUND('Total Collections'!F15/1000000,1)</f>
        <v>58.5</v>
      </c>
      <c r="G14" s="40">
        <f>ROUND('Total Collections'!G15/1000000,1)</f>
        <v>51.3</v>
      </c>
      <c r="H14" s="40">
        <f>ROUND('Total Collections'!H15/1000000,1)</f>
        <v>44.4</v>
      </c>
      <c r="J14" s="12"/>
      <c r="K14" s="13"/>
    </row>
    <row r="15" spans="1:12" x14ac:dyDescent="0.2">
      <c r="B15" s="115" t="str">
        <f>'Total Collections'!B16</f>
        <v>Army</v>
      </c>
      <c r="C15" s="40">
        <f>ROUND('Total Collections'!C16/1000000,1)</f>
        <v>60.5</v>
      </c>
      <c r="D15" s="40">
        <f>ROUND('Total Collections'!D16/1000000,1)</f>
        <v>58</v>
      </c>
      <c r="E15" s="40">
        <f>ROUND('Total Collections'!E16/1000000,1)</f>
        <v>51.5</v>
      </c>
      <c r="F15" s="40">
        <f>ROUND('Total Collections'!F16/1000000,1)</f>
        <v>42.2</v>
      </c>
      <c r="G15" s="40">
        <f>ROUND('Total Collections'!G16/1000000,1)</f>
        <v>39.200000000000003</v>
      </c>
      <c r="H15" s="40">
        <f>ROUND('Total Collections'!H16/1000000,1)</f>
        <v>32.5</v>
      </c>
      <c r="J15" s="12"/>
      <c r="K15" s="13"/>
    </row>
    <row r="16" spans="1:12" x14ac:dyDescent="0.2">
      <c r="B16" s="120" t="s">
        <v>3</v>
      </c>
      <c r="C16" s="40">
        <f>ROUND('Total Collections'!C17/1000000,1)</f>
        <v>30.7</v>
      </c>
      <c r="D16" s="40">
        <f>ROUND('Total Collections'!D17/1000000,1)</f>
        <v>27.7</v>
      </c>
      <c r="E16" s="40">
        <f>ROUND('Total Collections'!E17/1000000,1)</f>
        <v>21.2</v>
      </c>
      <c r="F16" s="40">
        <f>ROUND('Total Collections'!F17/1000000,1)</f>
        <v>18</v>
      </c>
      <c r="G16" s="40">
        <f>ROUND('Total Collections'!G17/1000000,1)</f>
        <v>16</v>
      </c>
      <c r="H16" s="40">
        <f>ROUND('Total Collections'!H17/1000000,1)</f>
        <v>14</v>
      </c>
      <c r="J16" s="12"/>
      <c r="K16" s="13"/>
    </row>
    <row r="17" spans="1:11" x14ac:dyDescent="0.2">
      <c r="B17" s="115" t="str">
        <f>'Total Collections'!B18</f>
        <v>NCR MD</v>
      </c>
      <c r="C17" s="40">
        <f>ROUND('Total Collections'!C18/1000000,1)</f>
        <v>10.3</v>
      </c>
      <c r="D17" s="40">
        <f>ROUND('Total Collections'!D18/1000000,1)</f>
        <v>9.1999999999999993</v>
      </c>
      <c r="E17" s="40">
        <f>ROUND('Total Collections'!E18/1000000,1)</f>
        <v>9</v>
      </c>
      <c r="F17" s="40">
        <f>ROUND('Total Collections'!F18/1000000,1)</f>
        <v>12</v>
      </c>
      <c r="G17" s="40">
        <f>ROUND('Total Collections'!G18/1000000,1)</f>
        <v>12</v>
      </c>
      <c r="H17" s="40">
        <f>ROUND('Total Collections'!H18/1000000,1)</f>
        <v>10.8</v>
      </c>
      <c r="J17" s="12"/>
      <c r="K17" s="13"/>
    </row>
    <row r="18" spans="1:11" x14ac:dyDescent="0.2">
      <c r="B18" s="117" t="s">
        <v>5</v>
      </c>
      <c r="C18" s="118">
        <f t="shared" ref="C18:H18" si="1">SUM(C14:C17)</f>
        <v>194.1</v>
      </c>
      <c r="D18" s="118">
        <f t="shared" si="1"/>
        <v>174.59999999999997</v>
      </c>
      <c r="E18" s="118">
        <f t="shared" si="1"/>
        <v>152.6</v>
      </c>
      <c r="F18" s="118">
        <f t="shared" si="1"/>
        <v>130.69999999999999</v>
      </c>
      <c r="G18" s="118">
        <f t="shared" si="1"/>
        <v>118.5</v>
      </c>
      <c r="H18" s="118">
        <f t="shared" si="1"/>
        <v>101.7</v>
      </c>
      <c r="J18" s="12"/>
    </row>
    <row r="19" spans="1:11" x14ac:dyDescent="0.2">
      <c r="J19" s="12"/>
    </row>
    <row r="20" spans="1:11" ht="16.5" customHeight="1" x14ac:dyDescent="0.2">
      <c r="A20" s="3"/>
      <c r="B20" s="155" t="s">
        <v>342</v>
      </c>
      <c r="C20" s="156"/>
      <c r="D20" s="156"/>
      <c r="E20" s="156"/>
      <c r="F20" s="156"/>
      <c r="G20" s="156"/>
      <c r="H20" s="156"/>
    </row>
    <row r="21" spans="1:11" x14ac:dyDescent="0.2">
      <c r="A21" s="3"/>
      <c r="B21" s="115" t="s">
        <v>4</v>
      </c>
      <c r="C21" s="116" t="str">
        <f>C13</f>
        <v>FY2009</v>
      </c>
      <c r="D21" s="116" t="str">
        <f>D13</f>
        <v>FY2010</v>
      </c>
      <c r="E21" s="116" t="str">
        <f>E13</f>
        <v>FY2011</v>
      </c>
      <c r="F21" s="116" t="str">
        <f>F13</f>
        <v>FY2012</v>
      </c>
      <c r="G21" s="116" t="str">
        <f>G13</f>
        <v>FY2013</v>
      </c>
      <c r="H21" s="115" t="str">
        <f>'Total Collections'!H5</f>
        <v>FY2014</v>
      </c>
    </row>
    <row r="22" spans="1:11" x14ac:dyDescent="0.2">
      <c r="A22" s="3"/>
      <c r="B22" s="115" t="str">
        <f>B6</f>
        <v>Air Force</v>
      </c>
      <c r="C22" s="40">
        <f t="shared" ref="C22:H22" si="2">C6+C14</f>
        <v>102.6</v>
      </c>
      <c r="D22" s="40">
        <f t="shared" si="2"/>
        <v>89.8</v>
      </c>
      <c r="E22" s="40">
        <f t="shared" si="2"/>
        <v>78.800000000000011</v>
      </c>
      <c r="F22" s="40">
        <f t="shared" si="2"/>
        <v>63.9</v>
      </c>
      <c r="G22" s="40">
        <f t="shared" si="2"/>
        <v>55.8</v>
      </c>
      <c r="H22" s="40">
        <f t="shared" si="2"/>
        <v>48.4</v>
      </c>
    </row>
    <row r="23" spans="1:11" x14ac:dyDescent="0.2">
      <c r="A23" s="3"/>
      <c r="B23" s="115" t="str">
        <f>B7</f>
        <v>Army</v>
      </c>
      <c r="C23" s="40">
        <f t="shared" ref="C23:H25" si="3">C7+C15</f>
        <v>89.2</v>
      </c>
      <c r="D23" s="40">
        <f t="shared" si="3"/>
        <v>84.3</v>
      </c>
      <c r="E23" s="40">
        <f t="shared" si="3"/>
        <v>74</v>
      </c>
      <c r="F23" s="40">
        <f t="shared" si="3"/>
        <v>64.900000000000006</v>
      </c>
      <c r="G23" s="40">
        <f t="shared" si="3"/>
        <v>60.2</v>
      </c>
      <c r="H23" s="40">
        <f t="shared" si="3"/>
        <v>49.3</v>
      </c>
    </row>
    <row r="24" spans="1:11" x14ac:dyDescent="0.2">
      <c r="A24" s="3"/>
      <c r="B24" s="120" t="s">
        <v>3</v>
      </c>
      <c r="C24" s="40">
        <f t="shared" si="3"/>
        <v>35.9</v>
      </c>
      <c r="D24" s="40">
        <f t="shared" si="3"/>
        <v>32.299999999999997</v>
      </c>
      <c r="E24" s="40">
        <f t="shared" si="3"/>
        <v>25.9</v>
      </c>
      <c r="F24" s="40">
        <f t="shared" si="3"/>
        <v>22.5</v>
      </c>
      <c r="G24" s="40">
        <f t="shared" si="3"/>
        <v>20.399999999999999</v>
      </c>
      <c r="H24" s="40">
        <f t="shared" si="3"/>
        <v>17.8</v>
      </c>
    </row>
    <row r="25" spans="1:11" x14ac:dyDescent="0.2">
      <c r="B25" s="115" t="str">
        <f>B9</f>
        <v>NCR MD</v>
      </c>
      <c r="C25" s="40">
        <f t="shared" si="3"/>
        <v>13</v>
      </c>
      <c r="D25" s="40">
        <f t="shared" si="3"/>
        <v>13.7</v>
      </c>
      <c r="E25" s="40">
        <f t="shared" si="3"/>
        <v>11.9</v>
      </c>
      <c r="F25" s="40">
        <f t="shared" si="3"/>
        <v>16.8</v>
      </c>
      <c r="G25" s="40">
        <f t="shared" si="3"/>
        <v>18.2</v>
      </c>
      <c r="H25" s="40">
        <f t="shared" si="3"/>
        <v>19.8</v>
      </c>
    </row>
    <row r="26" spans="1:11" x14ac:dyDescent="0.2">
      <c r="A26" s="3"/>
      <c r="B26" s="117" t="s">
        <v>5</v>
      </c>
      <c r="C26" s="118">
        <f t="shared" ref="C26:H26" si="4">SUM(C22:C25)</f>
        <v>240.70000000000002</v>
      </c>
      <c r="D26" s="118">
        <f t="shared" si="4"/>
        <v>220.09999999999997</v>
      </c>
      <c r="E26" s="118">
        <f t="shared" si="4"/>
        <v>190.60000000000002</v>
      </c>
      <c r="F26" s="118">
        <f t="shared" si="4"/>
        <v>168.10000000000002</v>
      </c>
      <c r="G26" s="118">
        <f t="shared" si="4"/>
        <v>154.6</v>
      </c>
      <c r="H26" s="118">
        <f t="shared" si="4"/>
        <v>135.29999999999998</v>
      </c>
    </row>
    <row r="27" spans="1:11" x14ac:dyDescent="0.2">
      <c r="A27" s="3"/>
      <c r="B27" s="3"/>
      <c r="H27" s="3"/>
    </row>
    <row r="28" spans="1:11" x14ac:dyDescent="0.2">
      <c r="I28" s="27"/>
    </row>
  </sheetData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>
      <selection activeCell="B8" sqref="B8"/>
    </sheetView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343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B4" s="7" t="s">
        <v>339</v>
      </c>
    </row>
    <row r="5" spans="1:12" x14ac:dyDescent="0.2">
      <c r="B5" s="16" t="s">
        <v>4</v>
      </c>
      <c r="C5" s="78" t="str">
        <f>'Total Billings'!C5</f>
        <v>FY2009</v>
      </c>
      <c r="D5" s="78" t="str">
        <f>'Total Billings'!D5</f>
        <v>FY2010</v>
      </c>
      <c r="E5" s="78" t="str">
        <f>'Total Billings'!E5</f>
        <v>FY2011</v>
      </c>
      <c r="F5" s="78" t="str">
        <f>'Total Billings'!F5</f>
        <v>FY2012</v>
      </c>
      <c r="G5" s="78" t="str">
        <f>'Total Billings'!G5</f>
        <v>FY2013</v>
      </c>
      <c r="H5" s="97" t="str">
        <f>'Total Collections'!H5</f>
        <v>FY2014</v>
      </c>
    </row>
    <row r="6" spans="1:12" x14ac:dyDescent="0.2">
      <c r="B6" s="98" t="str">
        <f>'Total Collections'!B6</f>
        <v>Air Force</v>
      </c>
      <c r="C6" s="40">
        <f>ROUND('Total Billings'!C6/1000000,1)</f>
        <v>25.4</v>
      </c>
      <c r="D6" s="40">
        <f>ROUND('Total Billings'!D6/1000000,1)</f>
        <v>26.6</v>
      </c>
      <c r="E6" s="40">
        <f>ROUND('Total Billings'!E6/1000000,1)</f>
        <v>17.3</v>
      </c>
      <c r="F6" s="40">
        <f>ROUND('Total Billings'!F6/1000000,1)</f>
        <v>16.2</v>
      </c>
      <c r="G6" s="40">
        <f>ROUND('Total Billings'!G6/1000000,1)</f>
        <v>16</v>
      </c>
      <c r="H6" s="101">
        <f>ROUND('Total Billings'!H6/1000000,1)</f>
        <v>15.9</v>
      </c>
      <c r="J6" s="12"/>
      <c r="K6" s="13"/>
      <c r="L6" s="7"/>
    </row>
    <row r="7" spans="1:12" x14ac:dyDescent="0.2">
      <c r="B7" s="98" t="str">
        <f>'Total Collections'!B7</f>
        <v>Army</v>
      </c>
      <c r="C7" s="40">
        <f>ROUND('Total Billings'!C7/1000000,1)</f>
        <v>57.1</v>
      </c>
      <c r="D7" s="40">
        <f>ROUND('Total Billings'!D7/1000000,1)</f>
        <v>53.7</v>
      </c>
      <c r="E7" s="40">
        <f>ROUND('Total Billings'!E7/1000000,1)</f>
        <v>55.1</v>
      </c>
      <c r="F7" s="40">
        <f>ROUND('Total Billings'!F7/1000000,1)</f>
        <v>44.6</v>
      </c>
      <c r="G7" s="40">
        <f>ROUND('Total Billings'!G7/1000000,1)</f>
        <v>41.3</v>
      </c>
      <c r="H7" s="101">
        <f>ROUND('Total Billings'!H7/1000000,1)</f>
        <v>35.200000000000003</v>
      </c>
      <c r="K7" s="1"/>
      <c r="L7" s="22"/>
    </row>
    <row r="8" spans="1:12" x14ac:dyDescent="0.2">
      <c r="B8" s="96" t="s">
        <v>3</v>
      </c>
      <c r="C8" s="40">
        <f>ROUND('Total Billings'!C8/1000000,1)</f>
        <v>12.8</v>
      </c>
      <c r="D8" s="40">
        <f>ROUND('Total Billings'!D8/1000000,1)</f>
        <v>12.5</v>
      </c>
      <c r="E8" s="40">
        <f>ROUND('Total Billings'!E8/1000000,1)</f>
        <v>11.8</v>
      </c>
      <c r="F8" s="40">
        <f>ROUND('Total Billings'!F8/1000000,1)</f>
        <v>12.4</v>
      </c>
      <c r="G8" s="40">
        <f>ROUND('Total Billings'!G8/1000000,1)</f>
        <v>10.9</v>
      </c>
      <c r="H8" s="101">
        <f>ROUND('Total Billings'!H8/1000000,1)</f>
        <v>14.3</v>
      </c>
      <c r="J8" s="12"/>
      <c r="K8" s="13"/>
      <c r="L8" s="7"/>
    </row>
    <row r="9" spans="1:12" x14ac:dyDescent="0.2">
      <c r="B9" s="98" t="str">
        <f>'Total Collections'!B9</f>
        <v>NCR MD</v>
      </c>
      <c r="C9" s="40">
        <f>ROUND('Total Billings'!C9/1000000,1)</f>
        <v>6.5</v>
      </c>
      <c r="D9" s="40">
        <f>ROUND('Total Billings'!D9/1000000,1)</f>
        <v>6.7</v>
      </c>
      <c r="E9" s="40">
        <f>ROUND('Total Billings'!E9/1000000,1)</f>
        <v>6.8</v>
      </c>
      <c r="F9" s="40">
        <f>ROUND('Total Billings'!F9/1000000,1)</f>
        <v>14</v>
      </c>
      <c r="G9" s="40">
        <f>ROUND('Total Billings'!G9/1000000,1)</f>
        <v>8.9</v>
      </c>
      <c r="H9" s="101">
        <f>ROUND('Total Billings'!H9/1000000,1)</f>
        <v>16.399999999999999</v>
      </c>
      <c r="J9" s="12"/>
      <c r="K9" s="13"/>
      <c r="L9" s="7"/>
    </row>
    <row r="10" spans="1:12" ht="13.5" thickBot="1" x14ac:dyDescent="0.25">
      <c r="B10" s="75" t="s">
        <v>5</v>
      </c>
      <c r="C10" s="102">
        <f t="shared" ref="C10:H10" si="0">SUM(C6:C9)</f>
        <v>101.8</v>
      </c>
      <c r="D10" s="102">
        <f t="shared" si="0"/>
        <v>99.500000000000014</v>
      </c>
      <c r="E10" s="102">
        <f t="shared" si="0"/>
        <v>91</v>
      </c>
      <c r="F10" s="102">
        <f t="shared" si="0"/>
        <v>87.2</v>
      </c>
      <c r="G10" s="102">
        <f t="shared" si="0"/>
        <v>77.100000000000009</v>
      </c>
      <c r="H10" s="103">
        <f t="shared" si="0"/>
        <v>81.800000000000011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340</v>
      </c>
      <c r="J13" s="12"/>
    </row>
    <row r="14" spans="1:12" x14ac:dyDescent="0.2">
      <c r="B14" s="16" t="s">
        <v>4</v>
      </c>
      <c r="C14" s="78" t="str">
        <f>'Total Billings'!C14</f>
        <v>FY2009</v>
      </c>
      <c r="D14" s="78" t="str">
        <f>'Total Billings'!D14</f>
        <v>FY2010</v>
      </c>
      <c r="E14" s="78" t="str">
        <f>'Total Billings'!E14</f>
        <v>FY2011</v>
      </c>
      <c r="F14" s="78" t="str">
        <f>'Total Billings'!F14</f>
        <v>FY2012</v>
      </c>
      <c r="G14" s="78" t="str">
        <f>'Total Billings'!G14</f>
        <v>FY2013</v>
      </c>
      <c r="H14" s="97" t="str">
        <f>'Total Collections'!H5</f>
        <v>FY2014</v>
      </c>
      <c r="I14" s="12"/>
    </row>
    <row r="15" spans="1:12" x14ac:dyDescent="0.2">
      <c r="B15" s="98" t="str">
        <f>'Total Collections'!B15</f>
        <v>Air Force</v>
      </c>
      <c r="C15" s="40">
        <f>ROUND('Total Billings'!C15/1000000,1)</f>
        <v>218.6</v>
      </c>
      <c r="D15" s="40">
        <f>ROUND('Total Billings'!D15/1000000,1)</f>
        <v>159.9</v>
      </c>
      <c r="E15" s="40">
        <f>ROUND('Total Billings'!E15/1000000,1)</f>
        <v>145</v>
      </c>
      <c r="F15" s="40">
        <f>ROUND('Total Billings'!F15/1000000,1)</f>
        <v>135.9</v>
      </c>
      <c r="G15" s="40">
        <f>ROUND('Total Billings'!G15/1000000,1)</f>
        <v>124</v>
      </c>
      <c r="H15" s="101">
        <f>ROUND('Total Billings'!H15/1000000,1)</f>
        <v>110.3</v>
      </c>
      <c r="J15" s="12"/>
      <c r="K15" s="13"/>
    </row>
    <row r="16" spans="1:12" x14ac:dyDescent="0.2">
      <c r="B16" s="98" t="str">
        <f>'Total Collections'!B16</f>
        <v>Army</v>
      </c>
      <c r="C16" s="40">
        <f>ROUND('Total Billings'!C16/1000000,1)</f>
        <v>110</v>
      </c>
      <c r="D16" s="40">
        <f>ROUND('Total Billings'!D16/1000000,1)</f>
        <v>88</v>
      </c>
      <c r="E16" s="40">
        <f>ROUND('Total Billings'!E16/1000000,1)</f>
        <v>91.9</v>
      </c>
      <c r="F16" s="40">
        <f>ROUND('Total Billings'!F16/1000000,1)</f>
        <v>79</v>
      </c>
      <c r="G16" s="40">
        <f>ROUND('Total Billings'!G16/1000000,1)</f>
        <v>69.8</v>
      </c>
      <c r="H16" s="101">
        <f>ROUND('Total Billings'!H16/1000000,1)</f>
        <v>60.1</v>
      </c>
      <c r="J16" s="12"/>
      <c r="K16" s="13"/>
    </row>
    <row r="17" spans="1:11" x14ac:dyDescent="0.2">
      <c r="B17" s="96" t="s">
        <v>3</v>
      </c>
      <c r="C17" s="40">
        <f>ROUND('Total Billings'!C17/1000000,1)</f>
        <v>49.5</v>
      </c>
      <c r="D17" s="40">
        <f>ROUND('Total Billings'!D17/1000000,1)</f>
        <v>40.200000000000003</v>
      </c>
      <c r="E17" s="40">
        <f>ROUND('Total Billings'!E17/1000000,1)</f>
        <v>36.700000000000003</v>
      </c>
      <c r="F17" s="40">
        <f>ROUND('Total Billings'!F17/1000000,1)</f>
        <v>35</v>
      </c>
      <c r="G17" s="40">
        <f>ROUND('Total Billings'!G17/1000000,1)</f>
        <v>31.7</v>
      </c>
      <c r="H17" s="101">
        <f>ROUND('Total Billings'!H17/1000000,1)</f>
        <v>31.3</v>
      </c>
      <c r="J17" s="12"/>
      <c r="K17" s="13"/>
    </row>
    <row r="18" spans="1:11" x14ac:dyDescent="0.2">
      <c r="B18" s="98" t="str">
        <f>'Total Collections'!B18</f>
        <v>NCR MD</v>
      </c>
      <c r="C18" s="40">
        <f>ROUND('Total Billings'!C18/1000000,1)</f>
        <v>16.100000000000001</v>
      </c>
      <c r="D18" s="40">
        <f>ROUND('Total Billings'!D18/1000000,1)</f>
        <v>13.4</v>
      </c>
      <c r="E18" s="40">
        <f>ROUND('Total Billings'!E18/1000000,1)</f>
        <v>16.3</v>
      </c>
      <c r="F18" s="40">
        <f>ROUND('Total Billings'!F18/1000000,1)</f>
        <v>25.8</v>
      </c>
      <c r="G18" s="40">
        <f>ROUND('Total Billings'!G18/1000000,1)</f>
        <v>23.6</v>
      </c>
      <c r="H18" s="101">
        <f>ROUND('Total Billings'!H18/1000000,1)</f>
        <v>23.9</v>
      </c>
      <c r="J18" s="12"/>
      <c r="K18" s="13"/>
    </row>
    <row r="19" spans="1:11" ht="13.5" thickBot="1" x14ac:dyDescent="0.25">
      <c r="B19" s="75" t="s">
        <v>5</v>
      </c>
      <c r="C19" s="102">
        <f t="shared" ref="C19:H19" si="1">SUM(C15:C18)</f>
        <v>394.20000000000005</v>
      </c>
      <c r="D19" s="102">
        <f t="shared" si="1"/>
        <v>301.5</v>
      </c>
      <c r="E19" s="102">
        <f t="shared" si="1"/>
        <v>289.90000000000003</v>
      </c>
      <c r="F19" s="102">
        <f t="shared" si="1"/>
        <v>275.7</v>
      </c>
      <c r="G19" s="102">
        <f t="shared" si="1"/>
        <v>249.1</v>
      </c>
      <c r="H19" s="103">
        <f t="shared" si="1"/>
        <v>225.60000000000002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5" t="s">
        <v>341</v>
      </c>
      <c r="C22" s="156"/>
      <c r="D22" s="156"/>
      <c r="E22" s="156"/>
      <c r="F22" s="156"/>
      <c r="G22" s="156"/>
      <c r="H22" s="156"/>
    </row>
    <row r="23" spans="1:11" x14ac:dyDescent="0.2">
      <c r="A23" s="3"/>
      <c r="B23" s="16" t="s">
        <v>4</v>
      </c>
      <c r="C23" s="78" t="str">
        <f>C14</f>
        <v>FY2009</v>
      </c>
      <c r="D23" s="78" t="str">
        <f>D14</f>
        <v>FY2010</v>
      </c>
      <c r="E23" s="78" t="str">
        <f>E14</f>
        <v>FY2011</v>
      </c>
      <c r="F23" s="78" t="str">
        <f>F14</f>
        <v>FY2012</v>
      </c>
      <c r="G23" s="78" t="str">
        <f>G14</f>
        <v>FY2013</v>
      </c>
      <c r="H23" s="97" t="str">
        <f>'Total Collections'!H5</f>
        <v>FY2014</v>
      </c>
    </row>
    <row r="24" spans="1:11" x14ac:dyDescent="0.2">
      <c r="A24" s="3"/>
      <c r="B24" s="98" t="str">
        <f>B6</f>
        <v>Air Force</v>
      </c>
      <c r="C24" s="72">
        <f t="shared" ref="C24:H24" si="2">C6+C15</f>
        <v>244</v>
      </c>
      <c r="D24" s="40">
        <f t="shared" si="2"/>
        <v>186.5</v>
      </c>
      <c r="E24" s="40">
        <f t="shared" si="2"/>
        <v>162.30000000000001</v>
      </c>
      <c r="F24" s="40">
        <f t="shared" si="2"/>
        <v>152.1</v>
      </c>
      <c r="G24" s="40">
        <f t="shared" si="2"/>
        <v>140</v>
      </c>
      <c r="H24" s="101">
        <f t="shared" si="2"/>
        <v>126.2</v>
      </c>
    </row>
    <row r="25" spans="1:11" x14ac:dyDescent="0.2">
      <c r="A25" s="3"/>
      <c r="B25" s="98" t="str">
        <f>B7</f>
        <v>Army</v>
      </c>
      <c r="C25" s="72">
        <f t="shared" ref="C25:H27" si="3">C7+C16</f>
        <v>167.1</v>
      </c>
      <c r="D25" s="40">
        <f t="shared" si="3"/>
        <v>141.69999999999999</v>
      </c>
      <c r="E25" s="40">
        <f t="shared" si="3"/>
        <v>147</v>
      </c>
      <c r="F25" s="40">
        <f t="shared" si="3"/>
        <v>123.6</v>
      </c>
      <c r="G25" s="40">
        <f t="shared" si="3"/>
        <v>111.1</v>
      </c>
      <c r="H25" s="101">
        <f t="shared" si="3"/>
        <v>95.300000000000011</v>
      </c>
    </row>
    <row r="26" spans="1:11" x14ac:dyDescent="0.2">
      <c r="A26" s="3"/>
      <c r="B26" s="96" t="s">
        <v>3</v>
      </c>
      <c r="C26" s="72">
        <f t="shared" si="3"/>
        <v>62.3</v>
      </c>
      <c r="D26" s="40">
        <f t="shared" si="3"/>
        <v>52.7</v>
      </c>
      <c r="E26" s="40">
        <f t="shared" si="3"/>
        <v>48.5</v>
      </c>
      <c r="F26" s="40">
        <f t="shared" si="3"/>
        <v>47.4</v>
      </c>
      <c r="G26" s="40">
        <f t="shared" si="3"/>
        <v>42.6</v>
      </c>
      <c r="H26" s="101">
        <f t="shared" si="3"/>
        <v>45.6</v>
      </c>
    </row>
    <row r="27" spans="1:11" x14ac:dyDescent="0.2">
      <c r="B27" s="98" t="str">
        <f>B9</f>
        <v>NCR MD</v>
      </c>
      <c r="C27" s="72">
        <f t="shared" si="3"/>
        <v>22.6</v>
      </c>
      <c r="D27" s="40">
        <f t="shared" si="3"/>
        <v>20.100000000000001</v>
      </c>
      <c r="E27" s="40">
        <f t="shared" si="3"/>
        <v>23.1</v>
      </c>
      <c r="F27" s="40">
        <f t="shared" si="3"/>
        <v>39.799999999999997</v>
      </c>
      <c r="G27" s="40">
        <f t="shared" si="3"/>
        <v>32.5</v>
      </c>
      <c r="H27" s="101">
        <f t="shared" si="3"/>
        <v>40.299999999999997</v>
      </c>
    </row>
    <row r="28" spans="1:11" ht="13.5" thickBot="1" x14ac:dyDescent="0.25">
      <c r="A28" s="3"/>
      <c r="B28" s="75" t="s">
        <v>5</v>
      </c>
      <c r="C28" s="92">
        <f t="shared" ref="C28:H28" si="4">SUM(C24:C27)</f>
        <v>496.00000000000006</v>
      </c>
      <c r="D28" s="102">
        <f t="shared" si="4"/>
        <v>401</v>
      </c>
      <c r="E28" s="102">
        <f t="shared" si="4"/>
        <v>380.90000000000003</v>
      </c>
      <c r="F28" s="102">
        <f t="shared" si="4"/>
        <v>362.9</v>
      </c>
      <c r="G28" s="102">
        <f t="shared" si="4"/>
        <v>326.2</v>
      </c>
      <c r="H28" s="103">
        <f t="shared" si="4"/>
        <v>307.40000000000003</v>
      </c>
    </row>
    <row r="29" spans="1:11" x14ac:dyDescent="0.2">
      <c r="A29" s="3"/>
      <c r="B29" s="3"/>
      <c r="H29" s="3"/>
    </row>
    <row r="30" spans="1:11" x14ac:dyDescent="0.2">
      <c r="I30" s="27"/>
    </row>
  </sheetData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topLeftCell="A10" workbookViewId="0">
      <selection activeCell="R13" sqref="R13:S16"/>
    </sheetView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385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57" t="s">
        <v>386</v>
      </c>
      <c r="C3" s="157"/>
      <c r="D3" s="157"/>
      <c r="E3" s="157"/>
      <c r="F3" s="157"/>
      <c r="G3" s="157"/>
      <c r="H3" s="158"/>
      <c r="I3" s="158"/>
      <c r="M3" s="157" t="s">
        <v>387</v>
      </c>
      <c r="N3" s="157"/>
      <c r="O3" s="157"/>
      <c r="P3" s="157"/>
      <c r="Q3" s="157"/>
      <c r="R3" s="157"/>
      <c r="S3" s="158"/>
      <c r="T3" s="158"/>
    </row>
    <row r="4" spans="1:21" x14ac:dyDescent="0.2">
      <c r="B4" s="16" t="str">
        <f>'Total Collections Rpt'!B5</f>
        <v>Service</v>
      </c>
      <c r="C4" s="70" t="str">
        <f>'Total Collections Rpt'!C5</f>
        <v>FY2009</v>
      </c>
      <c r="D4" s="70" t="str">
        <f>'Total Collections Rpt'!D5</f>
        <v>FY2010</v>
      </c>
      <c r="E4" s="70" t="str">
        <f>'Total Collections Rpt'!E5</f>
        <v>FY2011</v>
      </c>
      <c r="F4" s="70" t="str">
        <f>'Total Collections Rpt'!F5</f>
        <v>FY2012</v>
      </c>
      <c r="G4" s="70" t="str">
        <f>'Total Collections Rpt'!G5</f>
        <v>FY2013</v>
      </c>
      <c r="H4" s="97" t="str">
        <f>'Total Collections'!H5</f>
        <v>FY2014</v>
      </c>
      <c r="M4" s="16" t="str">
        <f>'Total Collections Rpt'!B13</f>
        <v>Service</v>
      </c>
      <c r="N4" s="70" t="str">
        <f>'Total Collections Rpt'!C13</f>
        <v>FY2009</v>
      </c>
      <c r="O4" s="70" t="str">
        <f>'Total Collections Rpt'!D13</f>
        <v>FY2010</v>
      </c>
      <c r="P4" s="70" t="str">
        <f>'Total Collections Rpt'!E13</f>
        <v>FY2011</v>
      </c>
      <c r="Q4" s="70" t="str">
        <f>'Total Collections Rpt'!F13</f>
        <v>FY2012</v>
      </c>
      <c r="R4" s="70" t="str">
        <f>'Total Collections Rpt'!G13</f>
        <v>FY2013</v>
      </c>
      <c r="S4" s="97" t="str">
        <f>'Total Collections'!H5</f>
        <v>FY2014</v>
      </c>
    </row>
    <row r="5" spans="1:21" x14ac:dyDescent="0.2">
      <c r="B5" s="98" t="str">
        <f>'Total Collections Rpt'!B6</f>
        <v>Air Force</v>
      </c>
      <c r="C5" s="72">
        <f>'Total Collections Rpt'!C6</f>
        <v>10</v>
      </c>
      <c r="D5" s="72">
        <f>'Total Collections Rpt'!D6</f>
        <v>10.1</v>
      </c>
      <c r="E5" s="72">
        <f>'Total Collections Rpt'!E6</f>
        <v>7.9</v>
      </c>
      <c r="F5" s="72">
        <f>'Total Collections Rpt'!F6</f>
        <v>5.4</v>
      </c>
      <c r="G5" s="72">
        <f>'Total Collections Rpt'!G6</f>
        <v>4.5</v>
      </c>
      <c r="H5" s="82">
        <f>'Total Collections Rpt'!H6</f>
        <v>4</v>
      </c>
      <c r="M5" s="98" t="str">
        <f>'Total Collections Rpt'!B14</f>
        <v>Air Force</v>
      </c>
      <c r="N5" s="72">
        <f>'Total Collections Rpt'!C14</f>
        <v>92.6</v>
      </c>
      <c r="O5" s="72">
        <f>'Total Collections Rpt'!D14</f>
        <v>79.7</v>
      </c>
      <c r="P5" s="72">
        <f>'Total Collections Rpt'!E14</f>
        <v>70.900000000000006</v>
      </c>
      <c r="Q5" s="72">
        <f>'Total Collections Rpt'!F14</f>
        <v>58.5</v>
      </c>
      <c r="R5" s="72">
        <f>'Total Collections Rpt'!G14</f>
        <v>51.3</v>
      </c>
      <c r="S5" s="82">
        <f>'Total Collections Rpt'!H14</f>
        <v>44.4</v>
      </c>
    </row>
    <row r="6" spans="1:21" x14ac:dyDescent="0.2">
      <c r="B6" s="98" t="str">
        <f>'Total Collections Rpt'!B7</f>
        <v>Army</v>
      </c>
      <c r="C6" s="72">
        <f>'Total Collections Rpt'!C7</f>
        <v>28.7</v>
      </c>
      <c r="D6" s="72">
        <f>'Total Collections Rpt'!D7</f>
        <v>26.3</v>
      </c>
      <c r="E6" s="72">
        <f>'Total Collections Rpt'!E7</f>
        <v>22.5</v>
      </c>
      <c r="F6" s="72">
        <f>'Total Collections Rpt'!F7</f>
        <v>22.7</v>
      </c>
      <c r="G6" s="72">
        <f>'Total Collections Rpt'!G7</f>
        <v>21</v>
      </c>
      <c r="H6" s="82">
        <f>'Total Collections Rpt'!H7</f>
        <v>16.8</v>
      </c>
      <c r="I6" s="6"/>
      <c r="J6" s="6"/>
      <c r="M6" s="98" t="str">
        <f>'Total Collections Rpt'!B15</f>
        <v>Army</v>
      </c>
      <c r="N6" s="72">
        <f>'Total Collections Rpt'!C15</f>
        <v>60.5</v>
      </c>
      <c r="O6" s="72">
        <f>'Total Collections Rpt'!D15</f>
        <v>58</v>
      </c>
      <c r="P6" s="72">
        <f>'Total Collections Rpt'!E15</f>
        <v>51.5</v>
      </c>
      <c r="Q6" s="72">
        <f>'Total Collections Rpt'!F15</f>
        <v>42.2</v>
      </c>
      <c r="R6" s="72">
        <f>'Total Collections Rpt'!G15</f>
        <v>39.200000000000003</v>
      </c>
      <c r="S6" s="82">
        <f>'Total Collections Rpt'!H15</f>
        <v>32.5</v>
      </c>
    </row>
    <row r="7" spans="1:21" x14ac:dyDescent="0.2">
      <c r="B7" s="96" t="s">
        <v>3</v>
      </c>
      <c r="C7" s="72">
        <f>'Total Collections Rpt'!C8</f>
        <v>5.2</v>
      </c>
      <c r="D7" s="72">
        <f>'Total Collections Rpt'!D8</f>
        <v>4.5999999999999996</v>
      </c>
      <c r="E7" s="72">
        <f>'Total Collections Rpt'!E8</f>
        <v>4.7</v>
      </c>
      <c r="F7" s="72">
        <f>'Total Collections Rpt'!F8</f>
        <v>4.5</v>
      </c>
      <c r="G7" s="72">
        <f>'Total Collections Rpt'!G8</f>
        <v>4.4000000000000004</v>
      </c>
      <c r="H7" s="82">
        <f>'Total Collections Rpt'!H8</f>
        <v>3.8</v>
      </c>
      <c r="M7" s="96" t="s">
        <v>3</v>
      </c>
      <c r="N7" s="72">
        <f>'Total Collections Rpt'!C16</f>
        <v>30.7</v>
      </c>
      <c r="O7" s="72">
        <f>'Total Collections Rpt'!D16</f>
        <v>27.7</v>
      </c>
      <c r="P7" s="72">
        <f>'Total Collections Rpt'!E16</f>
        <v>21.2</v>
      </c>
      <c r="Q7" s="72">
        <f>'Total Collections Rpt'!F16</f>
        <v>18</v>
      </c>
      <c r="R7" s="72">
        <f>'Total Collections Rpt'!G16</f>
        <v>16</v>
      </c>
      <c r="S7" s="82">
        <f>'Total Collections Rpt'!H16</f>
        <v>14</v>
      </c>
    </row>
    <row r="8" spans="1:21" x14ac:dyDescent="0.2">
      <c r="B8" s="98" t="str">
        <f>'Total Collections Rpt'!B9</f>
        <v>NCR MD</v>
      </c>
      <c r="C8" s="72">
        <f>'Total Collections Rpt'!C9</f>
        <v>2.7</v>
      </c>
      <c r="D8" s="72">
        <f>'Total Collections Rpt'!D9</f>
        <v>4.5</v>
      </c>
      <c r="E8" s="72">
        <f>'Total Collections Rpt'!E9</f>
        <v>2.9</v>
      </c>
      <c r="F8" s="72">
        <f>'Total Collections Rpt'!F9</f>
        <v>4.8</v>
      </c>
      <c r="G8" s="72">
        <f>'Total Collections Rpt'!G9</f>
        <v>6.2</v>
      </c>
      <c r="H8" s="82">
        <f>'Total Collections Rpt'!H9</f>
        <v>9</v>
      </c>
      <c r="M8" s="98" t="str">
        <f>'Total Collections Rpt'!B17</f>
        <v>NCR MD</v>
      </c>
      <c r="N8" s="72">
        <f>'Total Collections Rpt'!C17</f>
        <v>10.3</v>
      </c>
      <c r="O8" s="72">
        <f>'Total Collections Rpt'!D17</f>
        <v>9.1999999999999993</v>
      </c>
      <c r="P8" s="72">
        <f>'Total Collections Rpt'!E17</f>
        <v>9</v>
      </c>
      <c r="Q8" s="72">
        <f>'Total Collections Rpt'!F17</f>
        <v>12</v>
      </c>
      <c r="R8" s="72">
        <f>'Total Collections Rpt'!G17</f>
        <v>12</v>
      </c>
      <c r="S8" s="82">
        <f>'Total Collections Rpt'!H17</f>
        <v>10.8</v>
      </c>
    </row>
    <row r="9" spans="1:21" ht="13.5" thickBot="1" x14ac:dyDescent="0.25">
      <c r="B9" s="104" t="str">
        <f>'Total Collections Rpt'!B10</f>
        <v>Total</v>
      </c>
      <c r="C9" s="105">
        <f t="shared" ref="C9:H9" si="0">SUM(C5:C8)</f>
        <v>46.600000000000009</v>
      </c>
      <c r="D9" s="105">
        <f t="shared" si="0"/>
        <v>45.5</v>
      </c>
      <c r="E9" s="105">
        <f t="shared" si="0"/>
        <v>38</v>
      </c>
      <c r="F9" s="105">
        <f t="shared" si="0"/>
        <v>37.4</v>
      </c>
      <c r="G9" s="105">
        <f t="shared" si="0"/>
        <v>36.1</v>
      </c>
      <c r="H9" s="106">
        <f t="shared" si="0"/>
        <v>33.6</v>
      </c>
      <c r="I9" s="9"/>
      <c r="J9" s="9"/>
      <c r="K9" s="9"/>
      <c r="L9" s="9"/>
      <c r="M9" s="104" t="str">
        <f>'Total Collections Rpt'!B18</f>
        <v>Total</v>
      </c>
      <c r="N9" s="105">
        <f t="shared" ref="N9:S9" si="1">SUM(N5:N8)</f>
        <v>194.1</v>
      </c>
      <c r="O9" s="105">
        <f t="shared" si="1"/>
        <v>174.59999999999997</v>
      </c>
      <c r="P9" s="105">
        <f t="shared" si="1"/>
        <v>152.6</v>
      </c>
      <c r="Q9" s="105">
        <f t="shared" si="1"/>
        <v>130.69999999999999</v>
      </c>
      <c r="R9" s="105">
        <f t="shared" si="1"/>
        <v>118.5</v>
      </c>
      <c r="S9" s="106">
        <f t="shared" si="1"/>
        <v>101.7</v>
      </c>
      <c r="T9" s="9"/>
      <c r="U9" s="9"/>
    </row>
    <row r="11" spans="1:21" ht="22.5" customHeight="1" thickBot="1" x14ac:dyDescent="0.25">
      <c r="B11" s="157" t="s">
        <v>312</v>
      </c>
      <c r="C11" s="157"/>
      <c r="D11" s="157"/>
      <c r="E11" s="157"/>
      <c r="F11" s="157"/>
      <c r="G11" s="157"/>
      <c r="H11" s="158"/>
      <c r="I11" s="158"/>
      <c r="M11" s="157" t="s">
        <v>313</v>
      </c>
      <c r="N11" s="157"/>
      <c r="O11" s="157"/>
      <c r="P11" s="157"/>
      <c r="Q11" s="157"/>
      <c r="R11" s="157"/>
      <c r="S11" s="158"/>
      <c r="T11" s="158"/>
    </row>
    <row r="12" spans="1:21" x14ac:dyDescent="0.2">
      <c r="B12" s="16" t="s">
        <v>4</v>
      </c>
      <c r="C12" s="78" t="str">
        <f>'Collected to Claims Ratio'!C14</f>
        <v>FY2009</v>
      </c>
      <c r="D12" s="78" t="str">
        <f>'Collected to Claims Ratio'!D14</f>
        <v>FY2010</v>
      </c>
      <c r="E12" s="78" t="str">
        <f>'Collected to Claims Ratio'!E14</f>
        <v>FY2011</v>
      </c>
      <c r="F12" s="78" t="str">
        <f>'Collected to Claims Ratio'!F14</f>
        <v>FY2012</v>
      </c>
      <c r="G12" s="78" t="str">
        <f>'Collected to Claims Ratio'!G14</f>
        <v>FY2013</v>
      </c>
      <c r="H12" s="97" t="str">
        <f>'Total Collections'!H5</f>
        <v>FY2014</v>
      </c>
      <c r="M12" s="16" t="s">
        <v>4</v>
      </c>
      <c r="N12" s="78" t="str">
        <f>'Collected to Claims Ratio'!L14</f>
        <v>FY2009</v>
      </c>
      <c r="O12" s="78" t="str">
        <f>'Collected to Claims Ratio'!M14</f>
        <v>FY2010</v>
      </c>
      <c r="P12" s="78" t="str">
        <f>'Collected to Claims Ratio'!N14</f>
        <v>FY2011</v>
      </c>
      <c r="Q12" s="78" t="str">
        <f>'Collected to Claims Ratio'!O14</f>
        <v>FY2012</v>
      </c>
      <c r="R12" s="78" t="str">
        <f>'Collected to Claims Ratio'!P14</f>
        <v>FY2013</v>
      </c>
      <c r="S12" s="119" t="str">
        <f>'Total Collections'!H5</f>
        <v>FY2014</v>
      </c>
    </row>
    <row r="13" spans="1:21" x14ac:dyDescent="0.2">
      <c r="B13" s="98" t="str">
        <f>'Claims per Disp or Visits'!B14</f>
        <v>Air Force</v>
      </c>
      <c r="C13" s="68">
        <f>'Claims per Disp or Visits'!C14</f>
        <v>36165</v>
      </c>
      <c r="D13" s="68">
        <f>'Claims per Disp or Visits'!D14</f>
        <v>35080</v>
      </c>
      <c r="E13" s="68">
        <f>'Claims per Disp or Visits'!E14</f>
        <v>31356</v>
      </c>
      <c r="F13" s="68">
        <f>'Claims per Disp or Visits'!F14</f>
        <v>25879</v>
      </c>
      <c r="G13" s="68">
        <f>'Claims per Disp or Visits'!G14</f>
        <v>27450</v>
      </c>
      <c r="H13" s="73">
        <f>'Claims per Disp or Visits'!H14</f>
        <v>27773</v>
      </c>
      <c r="I13" s="6"/>
      <c r="J13" s="6"/>
      <c r="M13" s="98" t="str">
        <f>'Claims per Disp or Visits'!K14</f>
        <v>Air Force</v>
      </c>
      <c r="N13" s="68">
        <f>'Claims per Disp or Visits'!L14</f>
        <v>3387421</v>
      </c>
      <c r="O13" s="68">
        <f>'Claims per Disp or Visits'!M14</f>
        <v>3470237</v>
      </c>
      <c r="P13" s="68">
        <f>'Claims per Disp or Visits'!N14</f>
        <v>3182328</v>
      </c>
      <c r="Q13" s="68">
        <f>'Claims per Disp or Visits'!O14</f>
        <v>3163345</v>
      </c>
      <c r="R13" s="68">
        <f>'Claims per Disp or Visits'!P14</f>
        <v>3101917</v>
      </c>
      <c r="S13" s="73">
        <f>'Claims per Disp or Visits'!Q14</f>
        <v>3012630</v>
      </c>
    </row>
    <row r="14" spans="1:21" x14ac:dyDescent="0.2">
      <c r="B14" s="98" t="str">
        <f>'Claims per Disp or Visits'!B15</f>
        <v>Army</v>
      </c>
      <c r="C14" s="68">
        <f>'Claims per Disp or Visits'!C15</f>
        <v>97987</v>
      </c>
      <c r="D14" s="68">
        <f>'Claims per Disp or Visits'!D15</f>
        <v>103366</v>
      </c>
      <c r="E14" s="68">
        <f>'Claims per Disp or Visits'!E15</f>
        <v>95994</v>
      </c>
      <c r="F14" s="68">
        <f>'Claims per Disp or Visits'!F15</f>
        <v>97801</v>
      </c>
      <c r="G14" s="68">
        <f>'Claims per Disp or Visits'!G15</f>
        <v>85557</v>
      </c>
      <c r="H14" s="73">
        <f>'Claims per Disp or Visits'!H15</f>
        <v>92312</v>
      </c>
      <c r="I14" s="6"/>
      <c r="J14" s="6"/>
      <c r="M14" s="98" t="str">
        <f>'Claims per Disp or Visits'!K15</f>
        <v>Army</v>
      </c>
      <c r="N14" s="68">
        <f>'Claims per Disp or Visits'!L15</f>
        <v>5938109</v>
      </c>
      <c r="O14" s="68">
        <f>'Claims per Disp or Visits'!M15</f>
        <v>7902145</v>
      </c>
      <c r="P14" s="68">
        <f>'Claims per Disp or Visits'!N15</f>
        <v>6434731</v>
      </c>
      <c r="Q14" s="68">
        <f>'Claims per Disp or Visits'!O15</f>
        <v>6345257</v>
      </c>
      <c r="R14" s="68">
        <f>'Claims per Disp or Visits'!P15</f>
        <v>5571370</v>
      </c>
      <c r="S14" s="73">
        <f>'Claims per Disp or Visits'!Q15</f>
        <v>5595861</v>
      </c>
    </row>
    <row r="15" spans="1:21" x14ac:dyDescent="0.2">
      <c r="B15" s="96" t="s">
        <v>3</v>
      </c>
      <c r="C15" s="68">
        <f>'Claims per Disp or Visits'!C16</f>
        <v>49149</v>
      </c>
      <c r="D15" s="68">
        <f>'Claims per Disp or Visits'!D16</f>
        <v>50367</v>
      </c>
      <c r="E15" s="68">
        <f>'Claims per Disp or Visits'!E16</f>
        <v>49085</v>
      </c>
      <c r="F15" s="68">
        <f>'Claims per Disp or Visits'!F16</f>
        <v>49214</v>
      </c>
      <c r="G15" s="68">
        <f>'Claims per Disp or Visits'!G16</f>
        <v>49859</v>
      </c>
      <c r="H15" s="73">
        <f>'Claims per Disp or Visits'!H16</f>
        <v>49422</v>
      </c>
      <c r="I15" s="6"/>
      <c r="J15" s="6"/>
      <c r="M15" s="96" t="s">
        <v>3</v>
      </c>
      <c r="N15" s="68">
        <f>'Claims per Disp or Visits'!L16</f>
        <v>3546394</v>
      </c>
      <c r="O15" s="68">
        <f>'Claims per Disp or Visits'!M16</f>
        <v>3274049</v>
      </c>
      <c r="P15" s="68">
        <f>'Claims per Disp or Visits'!N16</f>
        <v>2765505</v>
      </c>
      <c r="Q15" s="68">
        <f>'Claims per Disp or Visits'!O16</f>
        <v>3237557</v>
      </c>
      <c r="R15" s="68">
        <f>'Claims per Disp or Visits'!P16</f>
        <v>3412014</v>
      </c>
      <c r="S15" s="73">
        <f>'Claims per Disp or Visits'!Q16</f>
        <v>3212544</v>
      </c>
    </row>
    <row r="16" spans="1:21" x14ac:dyDescent="0.2">
      <c r="B16" s="98" t="str">
        <f>'Claims per Disp or Visits'!B17</f>
        <v>NCR MD</v>
      </c>
      <c r="C16" s="68">
        <f>'Claims per Disp or Visits'!C17</f>
        <v>9968</v>
      </c>
      <c r="D16" s="68">
        <f>'Claims per Disp or Visits'!D17</f>
        <v>9646</v>
      </c>
      <c r="E16" s="68">
        <f>'Claims per Disp or Visits'!E17</f>
        <v>9831</v>
      </c>
      <c r="F16" s="68">
        <f>'Claims per Disp or Visits'!F17</f>
        <v>15359</v>
      </c>
      <c r="G16" s="68">
        <f>'Claims per Disp or Visits'!G17</f>
        <v>16337</v>
      </c>
      <c r="H16" s="73">
        <f>'Claims per Disp or Visits'!H17</f>
        <v>17050</v>
      </c>
      <c r="I16" s="6"/>
      <c r="J16" s="6"/>
      <c r="M16" s="98" t="str">
        <f>'Claims per Disp or Visits'!K17</f>
        <v>NCR MD</v>
      </c>
      <c r="N16" s="68">
        <f>'Claims per Disp or Visits'!L17</f>
        <v>859162</v>
      </c>
      <c r="O16" s="68">
        <f>'Claims per Disp or Visits'!M17</f>
        <v>1037026</v>
      </c>
      <c r="P16" s="68">
        <f>'Claims per Disp or Visits'!N17</f>
        <v>778749</v>
      </c>
      <c r="Q16" s="68">
        <f>'Claims per Disp or Visits'!O17</f>
        <v>1064271</v>
      </c>
      <c r="R16" s="68">
        <f>'Claims per Disp or Visits'!P17</f>
        <v>1038080</v>
      </c>
      <c r="S16" s="73">
        <f>'Claims per Disp or Visits'!Q17</f>
        <v>1708294</v>
      </c>
    </row>
    <row r="17" spans="2:21" ht="13.5" thickBot="1" x14ac:dyDescent="0.25">
      <c r="B17" s="75" t="s">
        <v>5</v>
      </c>
      <c r="C17" s="69">
        <f t="shared" ref="C17:H17" si="2">SUM(C13:C16)</f>
        <v>193269</v>
      </c>
      <c r="D17" s="69">
        <f t="shared" si="2"/>
        <v>198459</v>
      </c>
      <c r="E17" s="69">
        <f t="shared" si="2"/>
        <v>186266</v>
      </c>
      <c r="F17" s="69">
        <f t="shared" si="2"/>
        <v>188253</v>
      </c>
      <c r="G17" s="69">
        <f t="shared" si="2"/>
        <v>179203</v>
      </c>
      <c r="H17" s="69">
        <f t="shared" si="2"/>
        <v>186557</v>
      </c>
      <c r="I17" s="9"/>
      <c r="J17" s="9"/>
      <c r="K17" s="9"/>
      <c r="L17" s="9"/>
      <c r="M17" s="75" t="s">
        <v>5</v>
      </c>
      <c r="N17" s="69">
        <f t="shared" ref="N17:S17" si="3">SUM(N13:N16)</f>
        <v>13731086</v>
      </c>
      <c r="O17" s="69">
        <f t="shared" si="3"/>
        <v>15683457</v>
      </c>
      <c r="P17" s="69">
        <f t="shared" si="3"/>
        <v>13161313</v>
      </c>
      <c r="Q17" s="69">
        <f t="shared" si="3"/>
        <v>13810430</v>
      </c>
      <c r="R17" s="69">
        <f t="shared" si="3"/>
        <v>13123381</v>
      </c>
      <c r="S17" s="76">
        <f t="shared" si="3"/>
        <v>13529329</v>
      </c>
      <c r="T17" s="9"/>
      <c r="U17" s="9"/>
    </row>
    <row r="19" spans="2:21" ht="23.25" customHeight="1" thickBot="1" x14ac:dyDescent="0.25">
      <c r="B19" s="157" t="s">
        <v>388</v>
      </c>
      <c r="C19" s="157"/>
      <c r="D19" s="157"/>
      <c r="E19" s="157"/>
      <c r="F19" s="157"/>
      <c r="G19" s="157"/>
      <c r="H19" s="158"/>
      <c r="I19" s="158"/>
      <c r="J19" s="6"/>
      <c r="K19" s="6"/>
      <c r="L19" s="6"/>
      <c r="M19" s="157" t="s">
        <v>389</v>
      </c>
      <c r="N19" s="157"/>
      <c r="O19" s="157"/>
      <c r="P19" s="157"/>
      <c r="Q19" s="157"/>
      <c r="R19" s="157"/>
      <c r="S19" s="158"/>
      <c r="T19" s="158"/>
      <c r="U19" s="6"/>
    </row>
    <row r="20" spans="2:21" x14ac:dyDescent="0.2">
      <c r="B20" s="16" t="s">
        <v>4</v>
      </c>
      <c r="C20" s="78" t="str">
        <f>'Collected to Claims Ratio'!C22</f>
        <v>FY2009</v>
      </c>
      <c r="D20" s="78" t="str">
        <f>'Collected to Claims Ratio'!D22</f>
        <v>FY2010</v>
      </c>
      <c r="E20" s="78" t="str">
        <f>'Collected to Claims Ratio'!E22</f>
        <v>FY2011</v>
      </c>
      <c r="F20" s="78" t="str">
        <f>'Collected to Claims Ratio'!F22</f>
        <v>FY2012</v>
      </c>
      <c r="G20" s="78" t="str">
        <f>'Collected to Claims Ratio'!G22</f>
        <v>FY2013</v>
      </c>
      <c r="H20" s="97" t="str">
        <f>'Total Collections'!H5</f>
        <v>FY2014</v>
      </c>
      <c r="M20" s="16" t="s">
        <v>4</v>
      </c>
      <c r="N20" s="78" t="str">
        <f>'Collected to Claims Ratio'!L22</f>
        <v>FY2009</v>
      </c>
      <c r="O20" s="78" t="str">
        <f>'Collected to Claims Ratio'!M22</f>
        <v>FY2010</v>
      </c>
      <c r="P20" s="78" t="str">
        <f>'Collected to Claims Ratio'!N22</f>
        <v>FY2011</v>
      </c>
      <c r="Q20" s="78" t="str">
        <f>'Collected to Claims Ratio'!O22</f>
        <v>FY2012</v>
      </c>
      <c r="R20" s="78" t="str">
        <f>'Collected to Claims Ratio'!P22</f>
        <v>FY2013</v>
      </c>
      <c r="S20" s="119" t="str">
        <f>'Total Collections'!H5</f>
        <v>FY2014</v>
      </c>
    </row>
    <row r="21" spans="2:21" x14ac:dyDescent="0.2">
      <c r="B21" s="98" t="str">
        <f>'Claims per Disp or Visits'!B22</f>
        <v>Air Force</v>
      </c>
      <c r="C21" s="72">
        <f t="shared" ref="C21:H21" si="4">(C5/C13)*1000000</f>
        <v>276.51043826904464</v>
      </c>
      <c r="D21" s="72">
        <f t="shared" si="4"/>
        <v>287.91334093500569</v>
      </c>
      <c r="E21" s="72">
        <f t="shared" si="4"/>
        <v>251.94540119913256</v>
      </c>
      <c r="F21" s="72">
        <f t="shared" si="4"/>
        <v>208.6633950307199</v>
      </c>
      <c r="G21" s="72">
        <f t="shared" si="4"/>
        <v>163.9344262295082</v>
      </c>
      <c r="H21" s="82">
        <f t="shared" si="4"/>
        <v>144.02477226082885</v>
      </c>
      <c r="I21" s="5"/>
      <c r="J21" s="5"/>
      <c r="M21" s="98" t="str">
        <f>'Claims per Disp or Visits'!K22</f>
        <v>Air Force</v>
      </c>
      <c r="N21" s="72">
        <f t="shared" ref="N21:S21" si="5">(N5/N13)*1000000</f>
        <v>27.33643087174579</v>
      </c>
      <c r="O21" s="72">
        <f t="shared" si="5"/>
        <v>22.966731090700723</v>
      </c>
      <c r="P21" s="72">
        <f t="shared" si="5"/>
        <v>22.279287364470289</v>
      </c>
      <c r="Q21" s="72">
        <f t="shared" si="5"/>
        <v>18.493082480728468</v>
      </c>
      <c r="R21" s="72">
        <f t="shared" si="5"/>
        <v>16.538160111956575</v>
      </c>
      <c r="S21" s="82">
        <f t="shared" si="5"/>
        <v>14.737953216956612</v>
      </c>
      <c r="T21" s="5"/>
    </row>
    <row r="22" spans="2:21" x14ac:dyDescent="0.2">
      <c r="B22" s="98" t="str">
        <f>'Claims per Disp or Visits'!B23</f>
        <v>Army</v>
      </c>
      <c r="C22" s="72">
        <f t="shared" ref="C22:H24" si="6">(C6/C14)*1000000</f>
        <v>292.89599640768671</v>
      </c>
      <c r="D22" s="72">
        <f t="shared" si="6"/>
        <v>254.43569452237679</v>
      </c>
      <c r="E22" s="72">
        <f t="shared" si="6"/>
        <v>234.38964935308456</v>
      </c>
      <c r="F22" s="72">
        <f t="shared" si="6"/>
        <v>232.10396621711433</v>
      </c>
      <c r="G22" s="72">
        <f t="shared" si="6"/>
        <v>245.45040148672817</v>
      </c>
      <c r="H22" s="82">
        <f t="shared" si="6"/>
        <v>181.99150706300372</v>
      </c>
      <c r="I22" s="5"/>
      <c r="J22" s="5"/>
      <c r="M22" s="98" t="str">
        <f>'Claims per Disp or Visits'!K23</f>
        <v>Army</v>
      </c>
      <c r="N22" s="72">
        <f t="shared" ref="N22:S24" si="7">(N6/N14)*1000000</f>
        <v>10.188428673168511</v>
      </c>
      <c r="O22" s="72">
        <f t="shared" si="7"/>
        <v>7.3397792624660774</v>
      </c>
      <c r="P22" s="72">
        <f t="shared" si="7"/>
        <v>8.0034425681508683</v>
      </c>
      <c r="Q22" s="72">
        <f t="shared" si="7"/>
        <v>6.6506368457573908</v>
      </c>
      <c r="R22" s="72">
        <f t="shared" si="7"/>
        <v>7.0359714038019376</v>
      </c>
      <c r="S22" s="82">
        <f t="shared" si="7"/>
        <v>5.80786406238468</v>
      </c>
      <c r="T22" s="5"/>
    </row>
    <row r="23" spans="2:21" x14ac:dyDescent="0.2">
      <c r="B23" s="96" t="s">
        <v>3</v>
      </c>
      <c r="C23" s="72">
        <f t="shared" si="6"/>
        <v>105.80072839732243</v>
      </c>
      <c r="D23" s="72">
        <f t="shared" si="6"/>
        <v>91.329640439176444</v>
      </c>
      <c r="E23" s="72">
        <f t="shared" si="6"/>
        <v>95.752266476520319</v>
      </c>
      <c r="F23" s="72">
        <f t="shared" si="6"/>
        <v>91.437395862965815</v>
      </c>
      <c r="G23" s="72">
        <f t="shared" si="6"/>
        <v>88.248861790248512</v>
      </c>
      <c r="H23" s="82">
        <f t="shared" si="6"/>
        <v>76.888834931811743</v>
      </c>
      <c r="I23" s="5"/>
      <c r="J23" s="5"/>
      <c r="M23" s="96" t="s">
        <v>3</v>
      </c>
      <c r="N23" s="72">
        <f t="shared" si="7"/>
        <v>8.656680560591969</v>
      </c>
      <c r="O23" s="72">
        <f t="shared" si="7"/>
        <v>8.4604720332530139</v>
      </c>
      <c r="P23" s="72">
        <f t="shared" si="7"/>
        <v>7.6658693439353742</v>
      </c>
      <c r="Q23" s="72">
        <f t="shared" si="7"/>
        <v>5.5597476739405671</v>
      </c>
      <c r="R23" s="72">
        <f t="shared" si="7"/>
        <v>4.6893125291982978</v>
      </c>
      <c r="S23" s="82">
        <f t="shared" si="7"/>
        <v>4.3579169654952583</v>
      </c>
      <c r="T23" s="5"/>
    </row>
    <row r="24" spans="2:21" x14ac:dyDescent="0.2">
      <c r="B24" s="98" t="str">
        <f>'Claims per Disp or Visits'!B25</f>
        <v>NCR MD</v>
      </c>
      <c r="C24" s="72">
        <f t="shared" si="6"/>
        <v>270.86677367576243</v>
      </c>
      <c r="D24" s="72">
        <f t="shared" si="6"/>
        <v>466.51461745801367</v>
      </c>
      <c r="E24" s="72">
        <f t="shared" si="6"/>
        <v>294.9852507374631</v>
      </c>
      <c r="F24" s="72">
        <f t="shared" si="6"/>
        <v>312.52034637671721</v>
      </c>
      <c r="G24" s="72">
        <f t="shared" si="6"/>
        <v>379.5066413662239</v>
      </c>
      <c r="H24" s="82">
        <f t="shared" si="6"/>
        <v>527.85923753665691</v>
      </c>
      <c r="I24" s="5"/>
      <c r="J24" s="5"/>
      <c r="M24" s="98" t="str">
        <f>'Claims per Disp or Visits'!K25</f>
        <v>NCR MD</v>
      </c>
      <c r="N24" s="72">
        <f t="shared" si="7"/>
        <v>11.988425931314467</v>
      </c>
      <c r="O24" s="72">
        <f t="shared" si="7"/>
        <v>8.8715229897803916</v>
      </c>
      <c r="P24" s="72">
        <f t="shared" si="7"/>
        <v>11.556997183945018</v>
      </c>
      <c r="Q24" s="72">
        <f t="shared" si="7"/>
        <v>11.275323672260166</v>
      </c>
      <c r="R24" s="72">
        <f t="shared" si="7"/>
        <v>11.559802712700371</v>
      </c>
      <c r="S24" s="82">
        <f t="shared" si="7"/>
        <v>6.3220967819356622</v>
      </c>
      <c r="T24" s="5"/>
    </row>
    <row r="25" spans="2:21" ht="13.5" thickBot="1" x14ac:dyDescent="0.25">
      <c r="B25" s="75" t="s">
        <v>5</v>
      </c>
      <c r="C25" s="92">
        <f t="shared" ref="C25:H25" si="8">(C9/C17)*1000000</f>
        <v>241.11471575886463</v>
      </c>
      <c r="D25" s="92">
        <f t="shared" si="8"/>
        <v>229.26649836994039</v>
      </c>
      <c r="E25" s="92">
        <f t="shared" si="8"/>
        <v>204.00932000472443</v>
      </c>
      <c r="F25" s="92">
        <f t="shared" si="8"/>
        <v>198.66881271480401</v>
      </c>
      <c r="G25" s="92">
        <f t="shared" si="8"/>
        <v>201.44752040981459</v>
      </c>
      <c r="H25" s="89">
        <f t="shared" si="8"/>
        <v>180.10581216464675</v>
      </c>
      <c r="I25" s="10"/>
      <c r="J25" s="10"/>
      <c r="M25" s="75" t="s">
        <v>5</v>
      </c>
      <c r="N25" s="92">
        <f t="shared" ref="N25:S25" si="9">(N9/N17)*1000000</f>
        <v>14.135808340287142</v>
      </c>
      <c r="O25" s="92">
        <f t="shared" si="9"/>
        <v>11.132749622739423</v>
      </c>
      <c r="P25" s="92">
        <f t="shared" si="9"/>
        <v>11.594587865207673</v>
      </c>
      <c r="Q25" s="92">
        <f t="shared" si="9"/>
        <v>9.4638617334869366</v>
      </c>
      <c r="R25" s="92">
        <f t="shared" si="9"/>
        <v>9.0296852617477157</v>
      </c>
      <c r="S25" s="89">
        <f t="shared" si="9"/>
        <v>7.5170025061848973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0" type="noConversion"/>
  <pageMargins left="0.75" right="0.75" top="1" bottom="1" header="0.5" footer="0.5"/>
  <pageSetup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>
      <selection activeCell="C15" sqref="C15"/>
    </sheetView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352</v>
      </c>
    </row>
    <row r="2" spans="1:21" x14ac:dyDescent="0.2">
      <c r="A2" t="str">
        <f>Summary!A2</f>
        <v xml:space="preserve">4th Quarter </v>
      </c>
    </row>
    <row r="3" spans="1:21" ht="24" customHeight="1" thickBot="1" x14ac:dyDescent="0.25">
      <c r="B3" s="157" t="s">
        <v>306</v>
      </c>
      <c r="C3" s="157"/>
      <c r="D3" s="157"/>
      <c r="E3" s="157"/>
      <c r="F3" s="157"/>
      <c r="G3" s="157"/>
      <c r="H3" s="159"/>
      <c r="I3" s="159"/>
      <c r="M3" s="157" t="s">
        <v>307</v>
      </c>
      <c r="N3" s="157"/>
      <c r="O3" s="157"/>
      <c r="P3" s="157"/>
      <c r="Q3" s="157"/>
      <c r="R3" s="157"/>
      <c r="S3" s="158"/>
      <c r="T3" s="158"/>
    </row>
    <row r="4" spans="1:21" x14ac:dyDescent="0.2">
      <c r="B4" s="16" t="s">
        <v>4</v>
      </c>
      <c r="C4" s="78" t="str">
        <f>'Collected to Claims Ratio'!C6</f>
        <v>FY2009</v>
      </c>
      <c r="D4" s="78" t="str">
        <f>'Collected to Claims Ratio'!D6</f>
        <v>FY2010</v>
      </c>
      <c r="E4" s="78" t="str">
        <f>'Collected to Claims Ratio'!E6</f>
        <v>FY2011</v>
      </c>
      <c r="F4" s="78" t="str">
        <f>'Collected to Claims Ratio'!F6</f>
        <v>FY2012</v>
      </c>
      <c r="G4" s="78" t="str">
        <f>'Collected to Claims Ratio'!G6</f>
        <v>FY2013</v>
      </c>
      <c r="H4" s="78" t="str">
        <f>'Collected to Claims Ratio'!H6</f>
        <v>FY2014</v>
      </c>
      <c r="I4" s="13"/>
      <c r="J4" s="13"/>
      <c r="K4" s="13"/>
      <c r="L4" s="13"/>
      <c r="M4" s="16" t="s">
        <v>4</v>
      </c>
      <c r="N4" s="70" t="str">
        <f>'Collected to Claims Ratio'!C6</f>
        <v>FY2009</v>
      </c>
      <c r="O4" s="70" t="str">
        <f>'Collected to Claims Ratio'!D6</f>
        <v>FY2010</v>
      </c>
      <c r="P4" s="70" t="str">
        <f>'Collected to Claims Ratio'!E6</f>
        <v>FY2011</v>
      </c>
      <c r="Q4" s="70" t="str">
        <f>'Collected to Claims Ratio'!F6</f>
        <v>FY2012</v>
      </c>
      <c r="R4" s="70" t="str">
        <f>'Collected to Claims Ratio'!G6</f>
        <v>FY2013</v>
      </c>
      <c r="S4" s="70" t="str">
        <f>'Collected to Claims Ratio'!H6</f>
        <v>FY2014</v>
      </c>
      <c r="T4" s="13"/>
    </row>
    <row r="5" spans="1:21" x14ac:dyDescent="0.2">
      <c r="B5" s="98" t="str">
        <f>'Collected to Claims Ratio'!B7</f>
        <v>Air Force</v>
      </c>
      <c r="C5" s="68">
        <f>'Collected to Claims Ratio'!C7</f>
        <v>763</v>
      </c>
      <c r="D5" s="68">
        <f>'Collected to Claims Ratio'!D7</f>
        <v>809</v>
      </c>
      <c r="E5" s="68">
        <f>'Collected to Claims Ratio'!E7</f>
        <v>625</v>
      </c>
      <c r="F5" s="68">
        <f>'Collected to Claims Ratio'!F7</f>
        <v>478</v>
      </c>
      <c r="G5" s="68">
        <f>'Collected to Claims Ratio'!G7</f>
        <v>429</v>
      </c>
      <c r="H5" s="73">
        <f>'Collected to Claims Ratio'!H7</f>
        <v>317</v>
      </c>
      <c r="I5" s="13"/>
      <c r="J5" s="13"/>
      <c r="K5" s="13"/>
      <c r="L5" s="13"/>
      <c r="M5" s="98" t="str">
        <f>'Collected to Claims Ratio'!K7</f>
        <v>Air Force</v>
      </c>
      <c r="N5" s="68">
        <f>'Collected to Claims Ratio'!L7</f>
        <v>549969</v>
      </c>
      <c r="O5" s="68">
        <f>'Collected to Claims Ratio'!M7</f>
        <v>514253</v>
      </c>
      <c r="P5" s="68">
        <f>'Collected to Claims Ratio'!N7</f>
        <v>483487</v>
      </c>
      <c r="Q5" s="68">
        <f>'Collected to Claims Ratio'!O7</f>
        <v>445035</v>
      </c>
      <c r="R5" s="68">
        <f>'Collected to Claims Ratio'!P7</f>
        <v>374419</v>
      </c>
      <c r="S5" s="73">
        <f>'Collected to Claims Ratio'!Q7</f>
        <v>333632</v>
      </c>
      <c r="T5" s="13"/>
    </row>
    <row r="6" spans="1:21" ht="13.5" customHeight="1" x14ac:dyDescent="0.2">
      <c r="B6" s="98" t="str">
        <f>'Collected to Claims Ratio'!B8</f>
        <v>Army</v>
      </c>
      <c r="C6" s="68">
        <f>'Collected to Claims Ratio'!C8</f>
        <v>1781</v>
      </c>
      <c r="D6" s="68">
        <f>'Collected to Claims Ratio'!D8</f>
        <v>1694</v>
      </c>
      <c r="E6" s="68">
        <f>'Collected to Claims Ratio'!E8</f>
        <v>1469</v>
      </c>
      <c r="F6" s="68">
        <f>'Collected to Claims Ratio'!F8</f>
        <v>1375</v>
      </c>
      <c r="G6" s="68">
        <f>'Collected to Claims Ratio'!G8</f>
        <v>1297</v>
      </c>
      <c r="H6" s="73">
        <f>'Collected to Claims Ratio'!H8</f>
        <v>959</v>
      </c>
      <c r="I6" s="13"/>
      <c r="J6" s="13"/>
      <c r="K6" s="13"/>
      <c r="L6" s="13"/>
      <c r="M6" s="98" t="str">
        <f>'Collected to Claims Ratio'!K8</f>
        <v>Army</v>
      </c>
      <c r="N6" s="68">
        <f>'Collected to Claims Ratio'!L8</f>
        <v>431369</v>
      </c>
      <c r="O6" s="68">
        <f>'Collected to Claims Ratio'!M8</f>
        <v>417111</v>
      </c>
      <c r="P6" s="68">
        <f>'Collected to Claims Ratio'!N8</f>
        <v>428360</v>
      </c>
      <c r="Q6" s="68">
        <f>'Collected to Claims Ratio'!O8</f>
        <v>389852</v>
      </c>
      <c r="R6" s="68">
        <f>'Collected to Claims Ratio'!P8</f>
        <v>324569</v>
      </c>
      <c r="S6" s="73">
        <f>'Collected to Claims Ratio'!Q8</f>
        <v>269895</v>
      </c>
      <c r="T6" s="13"/>
    </row>
    <row r="7" spans="1:21" x14ac:dyDescent="0.2">
      <c r="B7" s="96" t="s">
        <v>3</v>
      </c>
      <c r="C7" s="68">
        <f>'Collected to Claims Ratio'!C9</f>
        <v>346</v>
      </c>
      <c r="D7" s="68">
        <f>'Collected to Claims Ratio'!D9</f>
        <v>377</v>
      </c>
      <c r="E7" s="68">
        <f>'Collected to Claims Ratio'!E9</f>
        <v>333</v>
      </c>
      <c r="F7" s="68">
        <f>'Collected to Claims Ratio'!F9</f>
        <v>312</v>
      </c>
      <c r="G7" s="68">
        <f>'Collected to Claims Ratio'!G9</f>
        <v>343</v>
      </c>
      <c r="H7" s="73">
        <f>'Collected to Claims Ratio'!H9</f>
        <v>308</v>
      </c>
      <c r="I7" s="13"/>
      <c r="J7" s="13"/>
      <c r="K7" s="13"/>
      <c r="L7" s="13"/>
      <c r="M7" s="96" t="s">
        <v>3</v>
      </c>
      <c r="N7" s="68">
        <f>'Collected to Claims Ratio'!L9</f>
        <v>202593</v>
      </c>
      <c r="O7" s="68">
        <f>'Collected to Claims Ratio'!M9</f>
        <v>197137</v>
      </c>
      <c r="P7" s="68">
        <f>'Collected to Claims Ratio'!N9</f>
        <v>182623</v>
      </c>
      <c r="Q7" s="68">
        <f>'Collected to Claims Ratio'!O9</f>
        <v>165790</v>
      </c>
      <c r="R7" s="68">
        <f>'Collected to Claims Ratio'!P9</f>
        <v>139907</v>
      </c>
      <c r="S7" s="73">
        <f>'Collected to Claims Ratio'!Q9</f>
        <v>133061</v>
      </c>
      <c r="T7" s="13"/>
    </row>
    <row r="8" spans="1:21" x14ac:dyDescent="0.2">
      <c r="B8" s="98" t="str">
        <f>'Collected to Claims Ratio'!B10</f>
        <v>NCR MD</v>
      </c>
      <c r="C8" s="68">
        <f>'Collected to Claims Ratio'!C10</f>
        <v>193</v>
      </c>
      <c r="D8" s="68">
        <f>'Collected to Claims Ratio'!D10</f>
        <v>220</v>
      </c>
      <c r="E8" s="68">
        <f>'Collected to Claims Ratio'!E10</f>
        <v>199</v>
      </c>
      <c r="F8" s="68">
        <f>'Collected to Claims Ratio'!F10</f>
        <v>364</v>
      </c>
      <c r="G8" s="68">
        <f>'Collected to Claims Ratio'!G10</f>
        <v>229</v>
      </c>
      <c r="H8" s="73">
        <f>'Collected to Claims Ratio'!H10</f>
        <v>219</v>
      </c>
      <c r="I8" s="13"/>
      <c r="J8" s="13"/>
      <c r="K8" s="13"/>
      <c r="L8" s="13"/>
      <c r="M8" s="98" t="str">
        <f>'Collected to Claims Ratio'!K10</f>
        <v>NCR MD</v>
      </c>
      <c r="N8" s="68">
        <f>'Collected to Claims Ratio'!L10</f>
        <v>63370</v>
      </c>
      <c r="O8" s="68">
        <f>'Collected to Claims Ratio'!M10</f>
        <v>60302</v>
      </c>
      <c r="P8" s="68">
        <f>'Collected to Claims Ratio'!N10</f>
        <v>57589</v>
      </c>
      <c r="Q8" s="68">
        <f>'Collected to Claims Ratio'!O10</f>
        <v>88826</v>
      </c>
      <c r="R8" s="68">
        <f>'Collected to Claims Ratio'!P10</f>
        <v>95484</v>
      </c>
      <c r="S8" s="73">
        <f>'Collected to Claims Ratio'!Q10</f>
        <v>88818</v>
      </c>
      <c r="T8" s="13"/>
    </row>
    <row r="9" spans="1:21" ht="13.5" thickBot="1" x14ac:dyDescent="0.25">
      <c r="B9" s="75" t="s">
        <v>5</v>
      </c>
      <c r="C9" s="69">
        <f t="shared" ref="C9:H9" si="0">SUM(C5:C8)</f>
        <v>3083</v>
      </c>
      <c r="D9" s="69">
        <f t="shared" si="0"/>
        <v>3100</v>
      </c>
      <c r="E9" s="69">
        <f t="shared" si="0"/>
        <v>2626</v>
      </c>
      <c r="F9" s="69">
        <f t="shared" si="0"/>
        <v>2529</v>
      </c>
      <c r="G9" s="69">
        <f t="shared" si="0"/>
        <v>2298</v>
      </c>
      <c r="H9" s="76">
        <f t="shared" si="0"/>
        <v>1803</v>
      </c>
      <c r="I9" s="51"/>
      <c r="J9" s="51"/>
      <c r="K9" s="13"/>
      <c r="L9" s="13"/>
      <c r="M9" s="75" t="s">
        <v>5</v>
      </c>
      <c r="N9" s="69">
        <f t="shared" ref="N9:S9" si="1">SUM(N5:N8)</f>
        <v>1247301</v>
      </c>
      <c r="O9" s="69">
        <f t="shared" si="1"/>
        <v>1188803</v>
      </c>
      <c r="P9" s="69">
        <f t="shared" si="1"/>
        <v>1152059</v>
      </c>
      <c r="Q9" s="69">
        <f t="shared" si="1"/>
        <v>1089503</v>
      </c>
      <c r="R9" s="69">
        <f t="shared" si="1"/>
        <v>934379</v>
      </c>
      <c r="S9" s="76">
        <f t="shared" si="1"/>
        <v>825406</v>
      </c>
      <c r="T9" s="51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0" t="s">
        <v>308</v>
      </c>
      <c r="C11" s="160"/>
      <c r="D11" s="160"/>
      <c r="E11" s="160"/>
      <c r="F11" s="160"/>
      <c r="G11" s="160"/>
      <c r="H11" s="161"/>
      <c r="I11" s="161"/>
      <c r="J11" s="13"/>
      <c r="K11" s="13"/>
      <c r="L11" s="13"/>
      <c r="M11" s="160" t="s">
        <v>309</v>
      </c>
      <c r="N11" s="160"/>
      <c r="O11" s="160"/>
      <c r="P11" s="160"/>
      <c r="Q11" s="160"/>
      <c r="R11" s="160"/>
      <c r="S11" s="161"/>
      <c r="T11" s="161"/>
    </row>
    <row r="12" spans="1:21" x14ac:dyDescent="0.2">
      <c r="B12" s="16" t="s">
        <v>4</v>
      </c>
      <c r="C12" s="78" t="str">
        <f>'Collected to Claims Ratio'!C14</f>
        <v>FY2009</v>
      </c>
      <c r="D12" s="78" t="str">
        <f>'Collected to Claims Ratio'!D14</f>
        <v>FY2010</v>
      </c>
      <c r="E12" s="78" t="str">
        <f>'Collected to Claims Ratio'!E14</f>
        <v>FY2011</v>
      </c>
      <c r="F12" s="78" t="str">
        <f>'Collected to Claims Ratio'!F14</f>
        <v>FY2012</v>
      </c>
      <c r="G12" s="78" t="str">
        <f>'Collected to Claims Ratio'!G14</f>
        <v>FY2013</v>
      </c>
      <c r="H12" s="78" t="str">
        <f>'Collected to Claims Ratio'!H14</f>
        <v>FY2014</v>
      </c>
      <c r="I12" s="13"/>
      <c r="J12" s="13"/>
      <c r="K12" s="13"/>
      <c r="L12" s="13"/>
      <c r="M12" s="16" t="s">
        <v>4</v>
      </c>
      <c r="N12" s="70" t="str">
        <f>'Collected to Claims Ratio'!C14</f>
        <v>FY2009</v>
      </c>
      <c r="O12" s="70" t="str">
        <f>'Collected to Claims Ratio'!D14</f>
        <v>FY2010</v>
      </c>
      <c r="P12" s="70" t="str">
        <f>'Collected to Claims Ratio'!E14</f>
        <v>FY2011</v>
      </c>
      <c r="Q12" s="70" t="str">
        <f>'Collected to Claims Ratio'!F14</f>
        <v>FY2012</v>
      </c>
      <c r="R12" s="70" t="str">
        <f>'Collected to Claims Ratio'!G14</f>
        <v>FY2013</v>
      </c>
      <c r="S12" s="70" t="str">
        <f>'Collected to Claims Ratio'!H14</f>
        <v>FY2014</v>
      </c>
      <c r="T12" s="13"/>
    </row>
    <row r="13" spans="1:21" x14ac:dyDescent="0.2">
      <c r="B13" s="98" t="str">
        <f>'Collected to Claims Ratio'!B15</f>
        <v>Air Force</v>
      </c>
      <c r="C13" s="68">
        <f>'Collected to Claims Ratio'!C15</f>
        <v>1655</v>
      </c>
      <c r="D13" s="68">
        <f>'Collected to Claims Ratio'!D15</f>
        <v>1683</v>
      </c>
      <c r="E13" s="68">
        <f>'Collected to Claims Ratio'!E15</f>
        <v>1272</v>
      </c>
      <c r="F13" s="68">
        <f>'Collected to Claims Ratio'!F15</f>
        <v>1195</v>
      </c>
      <c r="G13" s="68">
        <f>'Collected to Claims Ratio'!G15</f>
        <v>1094</v>
      </c>
      <c r="H13" s="73">
        <f>'Collected to Claims Ratio'!H15</f>
        <v>1169</v>
      </c>
      <c r="I13" s="55"/>
      <c r="J13" s="13"/>
      <c r="K13" s="13"/>
      <c r="L13" s="13"/>
      <c r="M13" s="98" t="str">
        <f>'Collected to Claims Ratio'!K15</f>
        <v>Air Force</v>
      </c>
      <c r="N13" s="68">
        <f>'Collected to Claims Ratio'!L15</f>
        <v>1384240</v>
      </c>
      <c r="O13" s="68">
        <f>'Collected to Claims Ratio'!M15</f>
        <v>1294866</v>
      </c>
      <c r="P13" s="68">
        <f>'Collected to Claims Ratio'!N15</f>
        <v>1274971</v>
      </c>
      <c r="Q13" s="68">
        <f>'Collected to Claims Ratio'!O15</f>
        <v>1186778</v>
      </c>
      <c r="R13" s="68">
        <f>'Collected to Claims Ratio'!P15</f>
        <v>1113466</v>
      </c>
      <c r="S13" s="73">
        <f>'Collected to Claims Ratio'!Q15</f>
        <v>1023902</v>
      </c>
      <c r="T13" s="13"/>
    </row>
    <row r="14" spans="1:21" x14ac:dyDescent="0.2">
      <c r="B14" s="98" t="str">
        <f>'Collected to Claims Ratio'!B16</f>
        <v>Army</v>
      </c>
      <c r="C14" s="68">
        <f>'Collected to Claims Ratio'!C16</f>
        <v>3113</v>
      </c>
      <c r="D14" s="68">
        <f>'Collected to Claims Ratio'!D16</f>
        <v>2956</v>
      </c>
      <c r="E14" s="68">
        <f>'Collected to Claims Ratio'!E16</f>
        <v>2875</v>
      </c>
      <c r="F14" s="68">
        <f>'Collected to Claims Ratio'!F16</f>
        <v>2540</v>
      </c>
      <c r="G14" s="68">
        <f>'Collected to Claims Ratio'!G16</f>
        <v>2407</v>
      </c>
      <c r="H14" s="73">
        <f>'Collected to Claims Ratio'!H16</f>
        <v>2202</v>
      </c>
      <c r="I14" s="55"/>
      <c r="J14" s="55"/>
      <c r="K14" s="13"/>
      <c r="L14" s="13"/>
      <c r="M14" s="98" t="str">
        <f>'Collected to Claims Ratio'!K16</f>
        <v>Army</v>
      </c>
      <c r="N14" s="68">
        <f>'Collected to Claims Ratio'!L16</f>
        <v>923926</v>
      </c>
      <c r="O14" s="68">
        <f>'Collected to Claims Ratio'!M16</f>
        <v>860376</v>
      </c>
      <c r="P14" s="68">
        <f>'Collected to Claims Ratio'!N16</f>
        <v>963001</v>
      </c>
      <c r="Q14" s="68">
        <f>'Collected to Claims Ratio'!O16</f>
        <v>853410</v>
      </c>
      <c r="R14" s="68">
        <f>'Collected to Claims Ratio'!P16</f>
        <v>758891</v>
      </c>
      <c r="S14" s="73">
        <f>'Collected to Claims Ratio'!Q16</f>
        <v>666605</v>
      </c>
      <c r="T14" s="13"/>
    </row>
    <row r="15" spans="1:21" x14ac:dyDescent="0.2">
      <c r="B15" s="96" t="s">
        <v>3</v>
      </c>
      <c r="C15" s="68">
        <f>'Collected to Claims Ratio'!C17</f>
        <v>805</v>
      </c>
      <c r="D15" s="68">
        <f>'Collected to Claims Ratio'!D17</f>
        <v>812</v>
      </c>
      <c r="E15" s="68">
        <f>'Collected to Claims Ratio'!E17</f>
        <v>752</v>
      </c>
      <c r="F15" s="68">
        <f>'Collected to Claims Ratio'!F17</f>
        <v>757</v>
      </c>
      <c r="G15" s="68">
        <f>'Collected to Claims Ratio'!G17</f>
        <v>723</v>
      </c>
      <c r="H15" s="73">
        <f>'Collected to Claims Ratio'!H17</f>
        <v>893</v>
      </c>
      <c r="I15" s="55"/>
      <c r="J15" s="13"/>
      <c r="K15" s="13"/>
      <c r="L15" s="13"/>
      <c r="M15" s="96" t="s">
        <v>3</v>
      </c>
      <c r="N15" s="68">
        <f>'Collected to Claims Ratio'!L17</f>
        <v>382574</v>
      </c>
      <c r="O15" s="68">
        <f>'Collected to Claims Ratio'!M17</f>
        <v>379070</v>
      </c>
      <c r="P15" s="68">
        <f>'Collected to Claims Ratio'!N17</f>
        <v>383308</v>
      </c>
      <c r="Q15" s="68">
        <f>'Collected to Claims Ratio'!O17</f>
        <v>371064</v>
      </c>
      <c r="R15" s="68">
        <f>'Collected to Claims Ratio'!P17</f>
        <v>344114</v>
      </c>
      <c r="S15" s="73">
        <f>'Collected to Claims Ratio'!Q17</f>
        <v>352827</v>
      </c>
      <c r="T15" s="13"/>
    </row>
    <row r="16" spans="1:21" x14ac:dyDescent="0.2">
      <c r="B16" s="98" t="str">
        <f>'Collected to Claims Ratio'!B18</f>
        <v>NCR MD</v>
      </c>
      <c r="C16" s="68">
        <f>'Collected to Claims Ratio'!C18</f>
        <v>371</v>
      </c>
      <c r="D16" s="68">
        <f>'Collected to Claims Ratio'!D18</f>
        <v>378</v>
      </c>
      <c r="E16" s="68">
        <f>'Collected to Claims Ratio'!E18</f>
        <v>384</v>
      </c>
      <c r="F16" s="68">
        <f>'Collected to Claims Ratio'!F18</f>
        <v>722</v>
      </c>
      <c r="G16" s="68">
        <f>'Collected to Claims Ratio'!G18</f>
        <v>471</v>
      </c>
      <c r="H16" s="73">
        <f>'Collected to Claims Ratio'!H18</f>
        <v>803</v>
      </c>
      <c r="I16" s="13"/>
      <c r="J16" s="13"/>
      <c r="K16" s="13"/>
      <c r="L16" s="13"/>
      <c r="M16" s="98" t="str">
        <f>'Collected to Claims Ratio'!K18</f>
        <v>NCR MD</v>
      </c>
      <c r="N16" s="68">
        <f>'Collected to Claims Ratio'!L18</f>
        <v>120931</v>
      </c>
      <c r="O16" s="68">
        <f>'Collected to Claims Ratio'!M18</f>
        <v>120481</v>
      </c>
      <c r="P16" s="68">
        <f>'Collected to Claims Ratio'!N18</f>
        <v>161426</v>
      </c>
      <c r="Q16" s="68">
        <f>'Collected to Claims Ratio'!O18</f>
        <v>200518</v>
      </c>
      <c r="R16" s="68">
        <f>'Collected to Claims Ratio'!P18</f>
        <v>234440</v>
      </c>
      <c r="S16" s="73">
        <f>'Collected to Claims Ratio'!Q18</f>
        <v>240499</v>
      </c>
      <c r="T16" s="13"/>
    </row>
    <row r="17" spans="2:21" ht="13.5" thickBot="1" x14ac:dyDescent="0.25">
      <c r="B17" s="75" t="s">
        <v>5</v>
      </c>
      <c r="C17" s="69">
        <f t="shared" ref="C17:H17" si="2">SUM(C13:C16)</f>
        <v>5944</v>
      </c>
      <c r="D17" s="69">
        <f t="shared" si="2"/>
        <v>5829</v>
      </c>
      <c r="E17" s="69">
        <f t="shared" si="2"/>
        <v>5283</v>
      </c>
      <c r="F17" s="69">
        <f t="shared" si="2"/>
        <v>5214</v>
      </c>
      <c r="G17" s="69">
        <f t="shared" si="2"/>
        <v>4695</v>
      </c>
      <c r="H17" s="76">
        <f t="shared" si="2"/>
        <v>5067</v>
      </c>
      <c r="I17" s="51"/>
      <c r="J17" s="51"/>
      <c r="K17" s="13"/>
      <c r="L17" s="13"/>
      <c r="M17" s="75" t="s">
        <v>5</v>
      </c>
      <c r="N17" s="69">
        <f t="shared" ref="N17:S17" si="3">SUM(N13:N16)</f>
        <v>2811671</v>
      </c>
      <c r="O17" s="69">
        <f t="shared" si="3"/>
        <v>2654793</v>
      </c>
      <c r="P17" s="69">
        <f t="shared" si="3"/>
        <v>2782706</v>
      </c>
      <c r="Q17" s="69">
        <f t="shared" si="3"/>
        <v>2611770</v>
      </c>
      <c r="R17" s="69">
        <f t="shared" si="3"/>
        <v>2450911</v>
      </c>
      <c r="S17" s="76">
        <f t="shared" si="3"/>
        <v>2283833</v>
      </c>
      <c r="T17" s="51"/>
      <c r="U17" s="9"/>
    </row>
    <row r="18" spans="2:21" x14ac:dyDescent="0.2">
      <c r="B18" s="13"/>
      <c r="C18" s="13"/>
      <c r="D18" s="13"/>
      <c r="E18" s="13"/>
      <c r="F18" s="13"/>
      <c r="G18" s="1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"/>
    </row>
    <row r="19" spans="2:21" ht="23.25" customHeight="1" thickBot="1" x14ac:dyDescent="0.25">
      <c r="B19" s="155" t="s">
        <v>310</v>
      </c>
      <c r="C19" s="155"/>
      <c r="D19" s="155"/>
      <c r="E19" s="155"/>
      <c r="F19" s="155"/>
      <c r="G19" s="155"/>
      <c r="H19" s="161"/>
      <c r="I19" s="161"/>
      <c r="J19" s="56"/>
      <c r="K19" s="56"/>
      <c r="L19" s="56"/>
      <c r="M19" s="155" t="s">
        <v>311</v>
      </c>
      <c r="N19" s="155"/>
      <c r="O19" s="155"/>
      <c r="P19" s="155"/>
      <c r="Q19" s="155"/>
      <c r="R19" s="155"/>
      <c r="S19" s="161"/>
      <c r="T19" s="161"/>
      <c r="U19" s="6"/>
    </row>
    <row r="20" spans="2:21" x14ac:dyDescent="0.2">
      <c r="B20" s="16" t="s">
        <v>4</v>
      </c>
      <c r="C20" s="78" t="str">
        <f>'Collected to Claims Ratio'!C22</f>
        <v>FY2009</v>
      </c>
      <c r="D20" s="78" t="str">
        <f>'Collected to Claims Ratio'!D22</f>
        <v>FY2010</v>
      </c>
      <c r="E20" s="78" t="str">
        <f>'Collected to Claims Ratio'!E22</f>
        <v>FY2011</v>
      </c>
      <c r="F20" s="78" t="str">
        <f>'Collected to Claims Ratio'!F22</f>
        <v>FY2012</v>
      </c>
      <c r="G20" s="78" t="str">
        <f>'Collected to Claims Ratio'!G22</f>
        <v>FY2013</v>
      </c>
      <c r="H20" s="78" t="str">
        <f>'Collected to Claims Ratio'!H22</f>
        <v>FY2014</v>
      </c>
      <c r="I20" s="13"/>
      <c r="J20" s="13"/>
      <c r="K20" s="13"/>
      <c r="L20" s="13"/>
      <c r="M20" s="16" t="s">
        <v>4</v>
      </c>
      <c r="N20" s="70" t="str">
        <f>'Collected to Claims Ratio'!C22</f>
        <v>FY2009</v>
      </c>
      <c r="O20" s="70" t="str">
        <f>'Collected to Claims Ratio'!D22</f>
        <v>FY2010</v>
      </c>
      <c r="P20" s="70" t="str">
        <f>'Collected to Claims Ratio'!E22</f>
        <v>FY2011</v>
      </c>
      <c r="Q20" s="70" t="str">
        <f>'Collected to Claims Ratio'!F22</f>
        <v>FY2012</v>
      </c>
      <c r="R20" s="70" t="str">
        <f>'Collected to Claims Ratio'!G22</f>
        <v>FY2013</v>
      </c>
      <c r="S20" s="70" t="str">
        <f>'Collected to Claims Ratio'!H22</f>
        <v>FY2014</v>
      </c>
      <c r="T20" s="13"/>
    </row>
    <row r="21" spans="2:21" x14ac:dyDescent="0.2">
      <c r="B21" s="98" t="str">
        <f>'Collected to Claims Ratio'!B23</f>
        <v>Air Force</v>
      </c>
      <c r="C21" s="79">
        <f>'Collected to Claims Ratio'!C23</f>
        <v>0.46102719033232631</v>
      </c>
      <c r="D21" s="100">
        <f>'Collected to Claims Ratio'!D23</f>
        <v>0.48068924539512775</v>
      </c>
      <c r="E21" s="100">
        <f>'Collected to Claims Ratio'!E23</f>
        <v>0.49135220125786161</v>
      </c>
      <c r="F21" s="100">
        <f>'Collected to Claims Ratio'!F23</f>
        <v>0.4</v>
      </c>
      <c r="G21" s="79">
        <f>'Collected to Claims Ratio'!G23</f>
        <v>0.39213893967093238</v>
      </c>
      <c r="H21" s="86">
        <f>'Collected to Claims Ratio'!H23</f>
        <v>0.27117194183062449</v>
      </c>
      <c r="I21" s="32"/>
      <c r="J21" s="32"/>
      <c r="K21" s="13"/>
      <c r="L21" s="13"/>
      <c r="M21" s="98" t="str">
        <f>'Collected to Claims Ratio'!K23</f>
        <v>Air Force</v>
      </c>
      <c r="N21" s="79">
        <f>'Collected to Claims Ratio'!L23</f>
        <v>0.39730754782407673</v>
      </c>
      <c r="O21" s="79">
        <f>'Collected to Claims Ratio'!M23</f>
        <v>0.39714765852219458</v>
      </c>
      <c r="P21" s="79">
        <f>'Collected to Claims Ratio'!N23</f>
        <v>0.37921411545831241</v>
      </c>
      <c r="Q21" s="79">
        <f>'Collected to Claims Ratio'!O23</f>
        <v>0.37499431233137115</v>
      </c>
      <c r="R21" s="79">
        <f>'Collected to Claims Ratio'!P23</f>
        <v>0.33626442118573896</v>
      </c>
      <c r="S21" s="86">
        <f>'Collected to Claims Ratio'!Q23</f>
        <v>0.32584368425884508</v>
      </c>
      <c r="T21" s="13"/>
    </row>
    <row r="22" spans="2:21" x14ac:dyDescent="0.2">
      <c r="B22" s="98" t="str">
        <f>'Collected to Claims Ratio'!B24</f>
        <v>Army</v>
      </c>
      <c r="C22" s="79">
        <f>'Collected to Claims Ratio'!C24</f>
        <v>0.57211692900738842</v>
      </c>
      <c r="D22" s="100">
        <f>'Collected to Claims Ratio'!D24</f>
        <v>0.57307171853856564</v>
      </c>
      <c r="E22" s="100">
        <f>'Collected to Claims Ratio'!E24</f>
        <v>0.51095652173913042</v>
      </c>
      <c r="F22" s="100">
        <f>'Collected to Claims Ratio'!F24</f>
        <v>0.54133858267716539</v>
      </c>
      <c r="G22" s="79">
        <f>'Collected to Claims Ratio'!G24</f>
        <v>0.53884503531366845</v>
      </c>
      <c r="H22" s="86">
        <f>'Collected to Claims Ratio'!H24</f>
        <v>0.43551316984559491</v>
      </c>
      <c r="I22" s="32"/>
      <c r="J22" s="32"/>
      <c r="K22" s="13"/>
      <c r="L22" s="13"/>
      <c r="M22" s="98" t="str">
        <f>'Collected to Claims Ratio'!K24</f>
        <v>Army</v>
      </c>
      <c r="N22" s="79">
        <f>'Collected to Claims Ratio'!L24</f>
        <v>0.46688695847935874</v>
      </c>
      <c r="O22" s="79">
        <f>'Collected to Claims Ratio'!M24</f>
        <v>0.48480083126447043</v>
      </c>
      <c r="P22" s="79">
        <f>'Collected to Claims Ratio'!N24</f>
        <v>0.4448178143117193</v>
      </c>
      <c r="Q22" s="79">
        <f>'Collected to Claims Ratio'!O24</f>
        <v>0.45681677036828722</v>
      </c>
      <c r="R22" s="79">
        <f>'Collected to Claims Ratio'!P24</f>
        <v>0.42768856133489525</v>
      </c>
      <c r="S22" s="86">
        <f>'Collected to Claims Ratio'!Q24</f>
        <v>0.40487995139550409</v>
      </c>
      <c r="T22" s="13"/>
    </row>
    <row r="23" spans="2:21" x14ac:dyDescent="0.2">
      <c r="B23" s="96" t="s">
        <v>3</v>
      </c>
      <c r="C23" s="79">
        <f>'Collected to Claims Ratio'!C25</f>
        <v>0.42981366459627329</v>
      </c>
      <c r="D23" s="100">
        <f>'Collected to Claims Ratio'!D25</f>
        <v>0.4642857142857143</v>
      </c>
      <c r="E23" s="100">
        <f>'Collected to Claims Ratio'!E25</f>
        <v>0.44281914893617019</v>
      </c>
      <c r="F23" s="100">
        <f>'Collected to Claims Ratio'!F25</f>
        <v>0.41215323645970936</v>
      </c>
      <c r="G23" s="79">
        <f>'Collected to Claims Ratio'!G25</f>
        <v>0.47441217150760717</v>
      </c>
      <c r="H23" s="86">
        <f>'Collected to Claims Ratio'!H25</f>
        <v>0.34490481522956329</v>
      </c>
      <c r="I23" s="32"/>
      <c r="J23" s="99" t="s">
        <v>443</v>
      </c>
      <c r="K23" s="13"/>
      <c r="L23" s="13"/>
      <c r="M23" s="96" t="s">
        <v>3</v>
      </c>
      <c r="N23" s="79">
        <f>'Collected to Claims Ratio'!L25</f>
        <v>0.52955245259740602</v>
      </c>
      <c r="O23" s="79">
        <f>'Collected to Claims Ratio'!M25</f>
        <v>0.52005434352494262</v>
      </c>
      <c r="P23" s="79">
        <f>'Collected to Claims Ratio'!N25</f>
        <v>0.47643931251108768</v>
      </c>
      <c r="Q23" s="79">
        <f>'Collected to Claims Ratio'!O25</f>
        <v>0.44679624000172474</v>
      </c>
      <c r="R23" s="79">
        <f>'Collected to Claims Ratio'!P25</f>
        <v>0.40657165939194567</v>
      </c>
      <c r="S23" s="86">
        <f>'Collected to Claims Ratio'!Q25</f>
        <v>0.37712816762889462</v>
      </c>
      <c r="T23" s="13"/>
    </row>
    <row r="24" spans="2:21" x14ac:dyDescent="0.2">
      <c r="B24" s="98" t="str">
        <f>'Collected to Claims Ratio'!B26</f>
        <v>NCR MD</v>
      </c>
      <c r="C24" s="79">
        <f>'Collected to Claims Ratio'!C26</f>
        <v>0.52021563342318056</v>
      </c>
      <c r="D24" s="100">
        <f>'Collected to Claims Ratio'!D26</f>
        <v>0.58201058201058198</v>
      </c>
      <c r="E24" s="100">
        <f>'Collected to Claims Ratio'!E26</f>
        <v>0.51822916666666663</v>
      </c>
      <c r="F24" s="100">
        <f>'Collected to Claims Ratio'!F26</f>
        <v>0.50415512465373957</v>
      </c>
      <c r="G24" s="79">
        <f>'Collected to Claims Ratio'!G26</f>
        <v>0.4861995753715499</v>
      </c>
      <c r="H24" s="86">
        <f>'Collected to Claims Ratio'!H26</f>
        <v>0.27272727272727271</v>
      </c>
      <c r="I24" s="32"/>
      <c r="J24" s="32"/>
      <c r="K24" s="13"/>
      <c r="L24" s="13"/>
      <c r="M24" s="98" t="str">
        <f>'Collected to Claims Ratio'!K26</f>
        <v>NCR MD</v>
      </c>
      <c r="N24" s="79">
        <f>'Collected to Claims Ratio'!L26</f>
        <v>0.52401782834839705</v>
      </c>
      <c r="O24" s="79">
        <f>'Collected to Claims Ratio'!M26</f>
        <v>0.50051045393049531</v>
      </c>
      <c r="P24" s="79">
        <f>'Collected to Claims Ratio'!N26</f>
        <v>0.356751700469565</v>
      </c>
      <c r="Q24" s="79">
        <f>'Collected to Claims Ratio'!O26</f>
        <v>0.44298267487208132</v>
      </c>
      <c r="R24" s="79">
        <f>'Collected to Claims Ratio'!P26</f>
        <v>0.40728544616959561</v>
      </c>
      <c r="S24" s="86">
        <f>'Collected to Claims Ratio'!Q26</f>
        <v>0.36930714888627397</v>
      </c>
      <c r="T24" s="13"/>
    </row>
    <row r="25" spans="2:21" ht="13.5" thickBot="1" x14ac:dyDescent="0.25">
      <c r="B25" s="75" t="s">
        <v>5</v>
      </c>
      <c r="C25" s="77">
        <f>'Collected to Claims Ratio'!C27</f>
        <v>0.51867429340511439</v>
      </c>
      <c r="D25" s="77">
        <f>'Collected to Claims Ratio'!D27</f>
        <v>0.53182364041859664</v>
      </c>
      <c r="E25" s="77">
        <f>'Collected to Claims Ratio'!E27</f>
        <v>0.49706606095021766</v>
      </c>
      <c r="F25" s="77">
        <f>'Collected to Claims Ratio'!F27</f>
        <v>0.48504027617951667</v>
      </c>
      <c r="G25" s="77">
        <f>'Collected to Claims Ratio'!G27</f>
        <v>0.48945686900958468</v>
      </c>
      <c r="H25" s="94">
        <f>'Collected to Claims Ratio'!H27</f>
        <v>0.35583185316755478</v>
      </c>
      <c r="I25" s="53"/>
      <c r="J25" s="53"/>
      <c r="K25" s="13"/>
      <c r="L25" s="13"/>
      <c r="M25" s="75" t="s">
        <v>5</v>
      </c>
      <c r="N25" s="77">
        <f>'Collected to Claims Ratio'!L27</f>
        <v>0.44361555815029569</v>
      </c>
      <c r="O25" s="77">
        <f>'Collected to Claims Ratio'!M27</f>
        <v>0.44779498815915214</v>
      </c>
      <c r="P25" s="77">
        <f>'Collected to Claims Ratio'!N27</f>
        <v>0.41400672582730624</v>
      </c>
      <c r="Q25" s="77">
        <f>'Collected to Claims Ratio'!O27</f>
        <v>0.41715120397278471</v>
      </c>
      <c r="R25" s="77">
        <f>'Collected to Claims Ratio'!P27</f>
        <v>0.38123742559399343</v>
      </c>
      <c r="S25" s="94">
        <f>'Collected to Claims Ratio'!Q27</f>
        <v>0.36141259014998034</v>
      </c>
      <c r="T25" s="53"/>
      <c r="U25" s="10"/>
    </row>
    <row r="27" spans="2:21" x14ac:dyDescent="0.2">
      <c r="I27" s="27"/>
    </row>
    <row r="31" spans="2:21" x14ac:dyDescent="0.2">
      <c r="E31" s="1"/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>
      <selection activeCell="B11" sqref="B11:T17"/>
    </sheetView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302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57" t="s">
        <v>308</v>
      </c>
      <c r="C3" s="157"/>
      <c r="D3" s="157"/>
      <c r="E3" s="157"/>
      <c r="F3" s="157"/>
      <c r="G3" s="157"/>
      <c r="H3" s="158"/>
      <c r="I3" s="158"/>
      <c r="M3" s="157" t="s">
        <v>309</v>
      </c>
      <c r="N3" s="157"/>
      <c r="O3" s="157"/>
      <c r="P3" s="157"/>
      <c r="Q3" s="157"/>
      <c r="R3" s="157"/>
      <c r="S3" s="158"/>
      <c r="T3" s="158"/>
    </row>
    <row r="4" spans="1:21" x14ac:dyDescent="0.2">
      <c r="B4" s="16" t="s">
        <v>4</v>
      </c>
      <c r="C4" s="78" t="str">
        <f>'Collected to Claims Ratio'!C6</f>
        <v>FY2009</v>
      </c>
      <c r="D4" s="78" t="str">
        <f>'Collected to Claims Ratio'!D6</f>
        <v>FY2010</v>
      </c>
      <c r="E4" s="78" t="str">
        <f>'Collected to Claims Ratio'!E6</f>
        <v>FY2011</v>
      </c>
      <c r="F4" s="78" t="str">
        <f>'Collected to Claims Ratio'!F6</f>
        <v>FY2012</v>
      </c>
      <c r="G4" s="78" t="str">
        <f>'Collected to Claims Ratio'!G6</f>
        <v>FY2013</v>
      </c>
      <c r="H4" s="97" t="str">
        <f>'Collected to Claims Ratio'!H6</f>
        <v>FY2014</v>
      </c>
      <c r="L4" s="13"/>
      <c r="M4" s="85" t="s">
        <v>4</v>
      </c>
      <c r="N4" s="78" t="str">
        <f>'Collected to Claims Ratio'!L6</f>
        <v>FY2009</v>
      </c>
      <c r="O4" s="78" t="str">
        <f>'Collected to Claims Ratio'!M6</f>
        <v>FY2010</v>
      </c>
      <c r="P4" s="78" t="str">
        <f>'Collected to Claims Ratio'!N6</f>
        <v>FY2011</v>
      </c>
      <c r="Q4" s="78" t="str">
        <f>'Collected to Claims Ratio'!O6</f>
        <v>FY2012</v>
      </c>
      <c r="R4" s="78" t="str">
        <f>'Collected to Claims Ratio'!P6</f>
        <v>FY2013</v>
      </c>
      <c r="S4" s="80" t="str">
        <f>'Collected to Claims Ratio'!Q6</f>
        <v>FY2014</v>
      </c>
    </row>
    <row r="5" spans="1:21" x14ac:dyDescent="0.2">
      <c r="B5" s="98" t="str">
        <f>'Claims per Disp or Visits'!B6</f>
        <v>Air Force</v>
      </c>
      <c r="C5" s="68">
        <f>'Claims per Disp or Visits'!C6</f>
        <v>1655</v>
      </c>
      <c r="D5" s="68">
        <f>'Claims per Disp or Visits'!D6</f>
        <v>1683</v>
      </c>
      <c r="E5" s="68">
        <f>'Claims per Disp or Visits'!E6</f>
        <v>1272</v>
      </c>
      <c r="F5" s="68">
        <f>'Claims per Disp or Visits'!F6</f>
        <v>1195</v>
      </c>
      <c r="G5" s="68">
        <f>'Claims per Disp or Visits'!G6</f>
        <v>1094</v>
      </c>
      <c r="H5" s="73">
        <f>'Claims per Disp or Visits'!H6</f>
        <v>1169</v>
      </c>
      <c r="L5" s="13"/>
      <c r="M5" s="98" t="str">
        <f>'Claims per Disp or Visits'!K6</f>
        <v>Air Force</v>
      </c>
      <c r="N5" s="68">
        <f>'Claims per Disp or Visits'!L6</f>
        <v>1384240</v>
      </c>
      <c r="O5" s="68">
        <f>'Claims per Disp or Visits'!M6</f>
        <v>1294866</v>
      </c>
      <c r="P5" s="68">
        <f>'Claims per Disp or Visits'!N6</f>
        <v>1274971</v>
      </c>
      <c r="Q5" s="68">
        <f>'Claims per Disp or Visits'!O6</f>
        <v>1186778</v>
      </c>
      <c r="R5" s="68">
        <f>'Claims per Disp or Visits'!P6</f>
        <v>1113466</v>
      </c>
      <c r="S5" s="73">
        <f>'Claims per Disp or Visits'!Q6</f>
        <v>1023902</v>
      </c>
    </row>
    <row r="6" spans="1:21" x14ac:dyDescent="0.2">
      <c r="B6" s="98" t="str">
        <f>'Claims per Disp or Visits'!B7</f>
        <v>Army</v>
      </c>
      <c r="C6" s="68">
        <f>'Claims per Disp or Visits'!C7</f>
        <v>3113</v>
      </c>
      <c r="D6" s="68">
        <f>'Claims per Disp or Visits'!D7</f>
        <v>2956</v>
      </c>
      <c r="E6" s="68">
        <f>'Claims per Disp or Visits'!E7</f>
        <v>2875</v>
      </c>
      <c r="F6" s="68">
        <f>'Claims per Disp or Visits'!F7</f>
        <v>2540</v>
      </c>
      <c r="G6" s="68">
        <f>'Claims per Disp or Visits'!G7</f>
        <v>2407</v>
      </c>
      <c r="H6" s="73">
        <f>'Claims per Disp or Visits'!H7</f>
        <v>2202</v>
      </c>
      <c r="I6" s="6"/>
      <c r="J6" s="6"/>
      <c r="L6" s="13"/>
      <c r="M6" s="98" t="str">
        <f>'Claims per Disp or Visits'!K7</f>
        <v>Army</v>
      </c>
      <c r="N6" s="68">
        <f>'Claims per Disp or Visits'!L7</f>
        <v>923926</v>
      </c>
      <c r="O6" s="68">
        <f>'Claims per Disp or Visits'!M7</f>
        <v>860376</v>
      </c>
      <c r="P6" s="68">
        <f>'Claims per Disp or Visits'!N7</f>
        <v>963001</v>
      </c>
      <c r="Q6" s="68">
        <f>'Claims per Disp or Visits'!O7</f>
        <v>853410</v>
      </c>
      <c r="R6" s="68">
        <f>'Claims per Disp or Visits'!P7</f>
        <v>758891</v>
      </c>
      <c r="S6" s="73">
        <f>'Claims per Disp or Visits'!Q7</f>
        <v>666605</v>
      </c>
    </row>
    <row r="7" spans="1:21" x14ac:dyDescent="0.2">
      <c r="B7" s="96" t="s">
        <v>3</v>
      </c>
      <c r="C7" s="68">
        <f>'Claims per Disp or Visits'!C8</f>
        <v>805</v>
      </c>
      <c r="D7" s="68">
        <f>'Claims per Disp or Visits'!D8</f>
        <v>812</v>
      </c>
      <c r="E7" s="68">
        <f>'Claims per Disp or Visits'!E8</f>
        <v>752</v>
      </c>
      <c r="F7" s="68">
        <f>'Claims per Disp or Visits'!F8</f>
        <v>757</v>
      </c>
      <c r="G7" s="68">
        <f>'Claims per Disp or Visits'!G8</f>
        <v>723</v>
      </c>
      <c r="H7" s="73">
        <f>'Claims per Disp or Visits'!H8</f>
        <v>893</v>
      </c>
      <c r="L7" s="13"/>
      <c r="M7" s="96" t="s">
        <v>3</v>
      </c>
      <c r="N7" s="68">
        <f>'Claims per Disp or Visits'!L8</f>
        <v>382574</v>
      </c>
      <c r="O7" s="68">
        <f>'Claims per Disp or Visits'!M8</f>
        <v>379070</v>
      </c>
      <c r="P7" s="68">
        <f>'Claims per Disp or Visits'!N8</f>
        <v>383308</v>
      </c>
      <c r="Q7" s="68">
        <f>'Claims per Disp or Visits'!O8</f>
        <v>371064</v>
      </c>
      <c r="R7" s="68">
        <f>'Claims per Disp or Visits'!P8</f>
        <v>344114</v>
      </c>
      <c r="S7" s="73">
        <f>'Claims per Disp or Visits'!Q8</f>
        <v>352827</v>
      </c>
    </row>
    <row r="8" spans="1:21" x14ac:dyDescent="0.2">
      <c r="B8" s="98" t="str">
        <f>'Claims per Disp or Visits'!B9</f>
        <v>NCR MD</v>
      </c>
      <c r="C8" s="68">
        <f>'Claims per Disp or Visits'!C9</f>
        <v>371</v>
      </c>
      <c r="D8" s="68">
        <f>'Claims per Disp or Visits'!D9</f>
        <v>378</v>
      </c>
      <c r="E8" s="68">
        <f>'Claims per Disp or Visits'!E9</f>
        <v>384</v>
      </c>
      <c r="F8" s="68">
        <f>'Claims per Disp or Visits'!F9</f>
        <v>722</v>
      </c>
      <c r="G8" s="68">
        <f>'Claims per Disp or Visits'!G9</f>
        <v>471</v>
      </c>
      <c r="H8" s="73">
        <f>'Claims per Disp or Visits'!H9</f>
        <v>803</v>
      </c>
      <c r="L8" s="13"/>
      <c r="M8" s="98" t="str">
        <f>'Claims per Disp or Visits'!K9</f>
        <v>NCR MD</v>
      </c>
      <c r="N8" s="68">
        <f>'Claims per Disp or Visits'!L9</f>
        <v>120931</v>
      </c>
      <c r="O8" s="68">
        <f>'Claims per Disp or Visits'!M9</f>
        <v>120481</v>
      </c>
      <c r="P8" s="68">
        <f>'Claims per Disp or Visits'!N9</f>
        <v>161426</v>
      </c>
      <c r="Q8" s="68">
        <f>'Claims per Disp or Visits'!O9</f>
        <v>200518</v>
      </c>
      <c r="R8" s="68">
        <f>'Claims per Disp or Visits'!P9</f>
        <v>234440</v>
      </c>
      <c r="S8" s="73">
        <f>'Claims per Disp or Visits'!Q9</f>
        <v>240499</v>
      </c>
    </row>
    <row r="9" spans="1:21" ht="13.5" thickBot="1" x14ac:dyDescent="0.25">
      <c r="B9" s="75" t="s">
        <v>5</v>
      </c>
      <c r="C9" s="69">
        <f t="shared" ref="C9:H9" si="0">SUM(C5:C8)</f>
        <v>5944</v>
      </c>
      <c r="D9" s="69">
        <f t="shared" si="0"/>
        <v>5829</v>
      </c>
      <c r="E9" s="69">
        <f t="shared" si="0"/>
        <v>5283</v>
      </c>
      <c r="F9" s="69">
        <f t="shared" si="0"/>
        <v>5214</v>
      </c>
      <c r="G9" s="69">
        <f t="shared" si="0"/>
        <v>4695</v>
      </c>
      <c r="H9" s="76">
        <f t="shared" si="0"/>
        <v>5067</v>
      </c>
      <c r="I9" s="9"/>
      <c r="J9" s="9"/>
      <c r="K9" s="9"/>
      <c r="L9" s="51"/>
      <c r="M9" s="75" t="s">
        <v>5</v>
      </c>
      <c r="N9" s="69">
        <f t="shared" ref="N9:S9" si="1">SUM(N5:N8)</f>
        <v>2811671</v>
      </c>
      <c r="O9" s="69">
        <f t="shared" si="1"/>
        <v>2654793</v>
      </c>
      <c r="P9" s="69">
        <f t="shared" si="1"/>
        <v>2782706</v>
      </c>
      <c r="Q9" s="69">
        <f t="shared" si="1"/>
        <v>2611770</v>
      </c>
      <c r="R9" s="69">
        <f t="shared" si="1"/>
        <v>2450911</v>
      </c>
      <c r="S9" s="76">
        <f t="shared" si="1"/>
        <v>2283833</v>
      </c>
      <c r="T9" s="9"/>
      <c r="U9" s="9"/>
    </row>
    <row r="11" spans="1:21" ht="22.5" customHeight="1" thickBot="1" x14ac:dyDescent="0.25">
      <c r="B11" s="157" t="s">
        <v>312</v>
      </c>
      <c r="C11" s="157"/>
      <c r="D11" s="157"/>
      <c r="E11" s="157"/>
      <c r="F11" s="157"/>
      <c r="G11" s="157"/>
      <c r="H11" s="158"/>
      <c r="I11" s="158"/>
      <c r="M11" s="157" t="s">
        <v>313</v>
      </c>
      <c r="N11" s="157"/>
      <c r="O11" s="157"/>
      <c r="P11" s="157"/>
      <c r="Q11" s="157"/>
      <c r="R11" s="157"/>
      <c r="S11" s="158"/>
      <c r="T11" s="158"/>
    </row>
    <row r="12" spans="1:21" x14ac:dyDescent="0.2">
      <c r="B12" s="16" t="s">
        <v>4</v>
      </c>
      <c r="C12" s="78" t="str">
        <f>'Collected to Claims Ratio'!C14</f>
        <v>FY2009</v>
      </c>
      <c r="D12" s="78" t="str">
        <f>'Collected to Claims Ratio'!D14</f>
        <v>FY2010</v>
      </c>
      <c r="E12" s="78" t="str">
        <f>'Collected to Claims Ratio'!E14</f>
        <v>FY2011</v>
      </c>
      <c r="F12" s="78" t="str">
        <f>'Collected to Claims Ratio'!F14</f>
        <v>FY2012</v>
      </c>
      <c r="G12" s="78" t="str">
        <f>'Collected to Claims Ratio'!G14</f>
        <v>FY2013</v>
      </c>
      <c r="H12" s="97" t="str">
        <f>'Collected to Claims Ratio'!H14</f>
        <v>FY2014</v>
      </c>
      <c r="L12" s="13"/>
      <c r="M12" s="85" t="s">
        <v>4</v>
      </c>
      <c r="N12" s="78" t="str">
        <f>'Collected to Claims Ratio'!L14</f>
        <v>FY2009</v>
      </c>
      <c r="O12" s="78" t="str">
        <f>'Collected to Claims Ratio'!M14</f>
        <v>FY2010</v>
      </c>
      <c r="P12" s="78" t="str">
        <f>'Collected to Claims Ratio'!N14</f>
        <v>FY2011</v>
      </c>
      <c r="Q12" s="78" t="str">
        <f>'Collected to Claims Ratio'!O14</f>
        <v>FY2012</v>
      </c>
      <c r="R12" s="84" t="str">
        <f>'Collected to Claims Ratio'!P14</f>
        <v>FY2013</v>
      </c>
      <c r="S12" s="80" t="str">
        <f>'Collected to Claims Ratio'!Q14</f>
        <v>FY2014</v>
      </c>
    </row>
    <row r="13" spans="1:21" x14ac:dyDescent="0.2">
      <c r="B13" s="98" t="str">
        <f>'Claims per Disp or Visits'!B14</f>
        <v>Air Force</v>
      </c>
      <c r="C13" s="68">
        <f>'Claims per Disp or Visits'!C14</f>
        <v>36165</v>
      </c>
      <c r="D13" s="68">
        <f>'Claims per Disp or Visits'!D14</f>
        <v>35080</v>
      </c>
      <c r="E13" s="68">
        <f>'Claims per Disp or Visits'!E14</f>
        <v>31356</v>
      </c>
      <c r="F13" s="68">
        <f>'Claims per Disp or Visits'!F14</f>
        <v>25879</v>
      </c>
      <c r="G13" s="68">
        <f>'Claims per Disp or Visits'!G14</f>
        <v>27450</v>
      </c>
      <c r="H13" s="73">
        <f>'Claims per Disp or Visits'!H14</f>
        <v>27773</v>
      </c>
      <c r="I13" s="6"/>
      <c r="J13" s="6"/>
      <c r="L13" s="13"/>
      <c r="M13" s="98" t="str">
        <f>'Claims per Disp or Visits'!K14</f>
        <v>Air Force</v>
      </c>
      <c r="N13" s="68">
        <f>'Claims per Disp or Visits'!L14</f>
        <v>3387421</v>
      </c>
      <c r="O13" s="68">
        <f>'Claims per Disp or Visits'!M14</f>
        <v>3470237</v>
      </c>
      <c r="P13" s="68">
        <f>'Claims per Disp or Visits'!N14</f>
        <v>3182328</v>
      </c>
      <c r="Q13" s="68">
        <f>'Claims per Disp or Visits'!O14</f>
        <v>3163345</v>
      </c>
      <c r="R13" s="68">
        <f>'Claims per Disp or Visits'!P14</f>
        <v>3101917</v>
      </c>
      <c r="S13" s="73">
        <f>'Claims per Disp or Visits'!Q14</f>
        <v>3012630</v>
      </c>
    </row>
    <row r="14" spans="1:21" x14ac:dyDescent="0.2">
      <c r="B14" s="98" t="str">
        <f>'Claims per Disp or Visits'!B15</f>
        <v>Army</v>
      </c>
      <c r="C14" s="68">
        <f>'Claims per Disp or Visits'!C15</f>
        <v>97987</v>
      </c>
      <c r="D14" s="68">
        <f>'Claims per Disp or Visits'!D15</f>
        <v>103366</v>
      </c>
      <c r="E14" s="68">
        <f>'Claims per Disp or Visits'!E15</f>
        <v>95994</v>
      </c>
      <c r="F14" s="68">
        <f>'Claims per Disp or Visits'!F15</f>
        <v>97801</v>
      </c>
      <c r="G14" s="68">
        <f>'Claims per Disp or Visits'!G15</f>
        <v>85557</v>
      </c>
      <c r="H14" s="73">
        <f>'Claims per Disp or Visits'!H15</f>
        <v>92312</v>
      </c>
      <c r="I14" s="6"/>
      <c r="J14" s="6"/>
      <c r="L14" s="13"/>
      <c r="M14" s="98" t="str">
        <f>'Claims per Disp or Visits'!K15</f>
        <v>Army</v>
      </c>
      <c r="N14" s="68">
        <f>'Claims per Disp or Visits'!L15</f>
        <v>5938109</v>
      </c>
      <c r="O14" s="68">
        <f>'Claims per Disp or Visits'!M15</f>
        <v>7902145</v>
      </c>
      <c r="P14" s="68">
        <f>'Claims per Disp or Visits'!N15</f>
        <v>6434731</v>
      </c>
      <c r="Q14" s="68">
        <f>'Claims per Disp or Visits'!O15</f>
        <v>6345257</v>
      </c>
      <c r="R14" s="68">
        <f>'Claims per Disp or Visits'!P15</f>
        <v>5571370</v>
      </c>
      <c r="S14" s="73">
        <f>'Claims per Disp or Visits'!Q15</f>
        <v>5595861</v>
      </c>
    </row>
    <row r="15" spans="1:21" x14ac:dyDescent="0.2">
      <c r="B15" s="96" t="s">
        <v>3</v>
      </c>
      <c r="C15" s="68">
        <f>'Claims per Disp or Visits'!C16</f>
        <v>49149</v>
      </c>
      <c r="D15" s="68">
        <f>'Claims per Disp or Visits'!D16</f>
        <v>50367</v>
      </c>
      <c r="E15" s="68">
        <f>'Claims per Disp or Visits'!E16</f>
        <v>49085</v>
      </c>
      <c r="F15" s="68">
        <f>'Claims per Disp or Visits'!F16</f>
        <v>49214</v>
      </c>
      <c r="G15" s="68">
        <f>'Claims per Disp or Visits'!G16</f>
        <v>49859</v>
      </c>
      <c r="H15" s="73">
        <f>'Claims per Disp or Visits'!H16</f>
        <v>49422</v>
      </c>
      <c r="I15" s="6"/>
      <c r="J15" s="6"/>
      <c r="L15" s="13"/>
      <c r="M15" s="96" t="s">
        <v>3</v>
      </c>
      <c r="N15" s="68">
        <f>'Claims per Disp or Visits'!L16</f>
        <v>3546394</v>
      </c>
      <c r="O15" s="68">
        <f>'Claims per Disp or Visits'!M16</f>
        <v>3274049</v>
      </c>
      <c r="P15" s="68">
        <f>'Claims per Disp or Visits'!N16</f>
        <v>2765505</v>
      </c>
      <c r="Q15" s="68">
        <f>'Claims per Disp or Visits'!O16</f>
        <v>3237557</v>
      </c>
      <c r="R15" s="68">
        <f>'Claims per Disp or Visits'!P16</f>
        <v>3412014</v>
      </c>
      <c r="S15" s="73">
        <f>'Claims per Disp or Visits'!Q16</f>
        <v>3212544</v>
      </c>
    </row>
    <row r="16" spans="1:21" x14ac:dyDescent="0.2">
      <c r="B16" s="98" t="str">
        <f>'Claims per Disp or Visits'!B17</f>
        <v>NCR MD</v>
      </c>
      <c r="C16" s="68">
        <f>'Claims per Disp or Visits'!C17</f>
        <v>9968</v>
      </c>
      <c r="D16" s="68">
        <f>'Claims per Disp or Visits'!D17</f>
        <v>9646</v>
      </c>
      <c r="E16" s="68">
        <f>'Claims per Disp or Visits'!E17</f>
        <v>9831</v>
      </c>
      <c r="F16" s="68">
        <f>'Claims per Disp or Visits'!F17</f>
        <v>15359</v>
      </c>
      <c r="G16" s="68">
        <f>'Claims per Disp or Visits'!G17</f>
        <v>16337</v>
      </c>
      <c r="H16" s="73">
        <f>'Claims per Disp or Visits'!H17</f>
        <v>17050</v>
      </c>
      <c r="I16" s="6"/>
      <c r="J16" s="6"/>
      <c r="L16" s="13"/>
      <c r="M16" s="98" t="str">
        <f>'Claims per Disp or Visits'!K17</f>
        <v>NCR MD</v>
      </c>
      <c r="N16" s="68">
        <f>'Claims per Disp or Visits'!L17</f>
        <v>859162</v>
      </c>
      <c r="O16" s="68">
        <f>'Claims per Disp or Visits'!M17</f>
        <v>1037026</v>
      </c>
      <c r="P16" s="68">
        <f>'Claims per Disp or Visits'!N17</f>
        <v>778749</v>
      </c>
      <c r="Q16" s="68">
        <f>'Claims per Disp or Visits'!O17</f>
        <v>1064271</v>
      </c>
      <c r="R16" s="68">
        <f>'Claims per Disp or Visits'!P17</f>
        <v>1038080</v>
      </c>
      <c r="S16" s="73">
        <f>'Claims per Disp or Visits'!Q17</f>
        <v>1708294</v>
      </c>
    </row>
    <row r="17" spans="2:21" ht="13.5" thickBot="1" x14ac:dyDescent="0.25">
      <c r="B17" s="75" t="s">
        <v>5</v>
      </c>
      <c r="C17" s="69">
        <f t="shared" ref="C17:H17" si="2">SUM(C13:C16)</f>
        <v>193269</v>
      </c>
      <c r="D17" s="69">
        <f t="shared" si="2"/>
        <v>198459</v>
      </c>
      <c r="E17" s="69">
        <f t="shared" si="2"/>
        <v>186266</v>
      </c>
      <c r="F17" s="69">
        <f t="shared" si="2"/>
        <v>188253</v>
      </c>
      <c r="G17" s="69">
        <f t="shared" si="2"/>
        <v>179203</v>
      </c>
      <c r="H17" s="76">
        <f t="shared" si="2"/>
        <v>186557</v>
      </c>
      <c r="I17" s="9"/>
      <c r="J17" s="9"/>
      <c r="K17" s="9"/>
      <c r="L17" s="51"/>
      <c r="M17" s="75" t="s">
        <v>5</v>
      </c>
      <c r="N17" s="69">
        <f t="shared" ref="N17:S17" si="3">SUM(N13:N16)</f>
        <v>13731086</v>
      </c>
      <c r="O17" s="69">
        <f t="shared" si="3"/>
        <v>15683457</v>
      </c>
      <c r="P17" s="69">
        <f t="shared" si="3"/>
        <v>13161313</v>
      </c>
      <c r="Q17" s="69">
        <f t="shared" si="3"/>
        <v>13810430</v>
      </c>
      <c r="R17" s="69">
        <f t="shared" si="3"/>
        <v>13123381</v>
      </c>
      <c r="S17" s="76">
        <f t="shared" si="3"/>
        <v>13529329</v>
      </c>
      <c r="T17" s="9"/>
      <c r="U17" s="9"/>
    </row>
    <row r="19" spans="2:21" ht="23.25" customHeight="1" thickBot="1" x14ac:dyDescent="0.25">
      <c r="B19" s="157" t="s">
        <v>315</v>
      </c>
      <c r="C19" s="157"/>
      <c r="D19" s="157"/>
      <c r="E19" s="157"/>
      <c r="F19" s="157"/>
      <c r="G19" s="157"/>
      <c r="H19" s="158"/>
      <c r="I19" s="158"/>
      <c r="J19" s="6"/>
      <c r="K19" s="6"/>
      <c r="L19" s="6"/>
      <c r="M19" s="157" t="s">
        <v>314</v>
      </c>
      <c r="N19" s="157"/>
      <c r="O19" s="157"/>
      <c r="P19" s="157"/>
      <c r="Q19" s="157"/>
      <c r="R19" s="157"/>
      <c r="S19" s="158"/>
      <c r="T19" s="158"/>
      <c r="U19" s="6"/>
    </row>
    <row r="20" spans="2:21" x14ac:dyDescent="0.2">
      <c r="B20" s="16" t="s">
        <v>4</v>
      </c>
      <c r="C20" s="78" t="str">
        <f>'Collected to Claims Ratio'!C22</f>
        <v>FY2009</v>
      </c>
      <c r="D20" s="78" t="str">
        <f>'Collected to Claims Ratio'!D22</f>
        <v>FY2010</v>
      </c>
      <c r="E20" s="78" t="str">
        <f>'Collected to Claims Ratio'!E22</f>
        <v>FY2011</v>
      </c>
      <c r="F20" s="78" t="str">
        <f>'Collected to Claims Ratio'!F22</f>
        <v>FY2012</v>
      </c>
      <c r="G20" s="78" t="str">
        <f>'Collected to Claims Ratio'!G22</f>
        <v>FY2013</v>
      </c>
      <c r="H20" s="97" t="str">
        <f>'Collected to Claims Ratio'!H22</f>
        <v>FY2014</v>
      </c>
      <c r="L20" s="13"/>
      <c r="M20" s="85" t="s">
        <v>4</v>
      </c>
      <c r="N20" s="78" t="str">
        <f>'Collected to Claims Ratio'!L22</f>
        <v>FY2009</v>
      </c>
      <c r="O20" s="78" t="str">
        <f>'Collected to Claims Ratio'!M22</f>
        <v>FY2010</v>
      </c>
      <c r="P20" s="78" t="str">
        <f>'Collected to Claims Ratio'!N22</f>
        <v>FY2011</v>
      </c>
      <c r="Q20" s="78" t="str">
        <f>'Collected to Claims Ratio'!O22</f>
        <v>FY2012</v>
      </c>
      <c r="R20" s="78" t="str">
        <f>'Collected to Claims Ratio'!P22</f>
        <v>FY2013</v>
      </c>
      <c r="S20" s="80" t="str">
        <f>'Collected to Claims Ratio'!Q22</f>
        <v>FY2014</v>
      </c>
    </row>
    <row r="21" spans="2:21" x14ac:dyDescent="0.2">
      <c r="B21" s="98" t="str">
        <f>'Claims per Disp or Visits'!B22</f>
        <v>Air Force</v>
      </c>
      <c r="C21" s="79">
        <f>'Claims per Disp or Visits'!C22</f>
        <v>4.5762477533526892E-2</v>
      </c>
      <c r="D21" s="79">
        <f>'Claims per Disp or Visits'!D22</f>
        <v>4.797605473204105E-2</v>
      </c>
      <c r="E21" s="79">
        <f>'Claims per Disp or Visits'!E22</f>
        <v>4.0566398775354E-2</v>
      </c>
      <c r="F21" s="79">
        <f>'Claims per Disp or Visits'!F22</f>
        <v>4.6176436492909312E-2</v>
      </c>
      <c r="G21" s="79">
        <f>'Claims per Disp or Visits'!G22</f>
        <v>3.9854280510018214E-2</v>
      </c>
      <c r="H21" s="86">
        <f>'Claims per Disp or Visits'!H22</f>
        <v>4.2091239693227235E-2</v>
      </c>
      <c r="I21" s="5"/>
      <c r="J21" s="5"/>
      <c r="L21" s="13"/>
      <c r="M21" s="98" t="str">
        <f>'Claims per Disp or Visits'!K22</f>
        <v>Air Force</v>
      </c>
      <c r="N21" s="79">
        <f>'Claims per Disp or Visits'!L22</f>
        <v>0.40864126425383795</v>
      </c>
      <c r="O21" s="79">
        <f>'Claims per Disp or Visits'!M22</f>
        <v>0.37313474555196086</v>
      </c>
      <c r="P21" s="79">
        <f>'Claims per Disp or Visits'!N22</f>
        <v>0.40064097729712339</v>
      </c>
      <c r="Q21" s="79">
        <f>'Claims per Disp or Visits'!O22</f>
        <v>0.37516552889425592</v>
      </c>
      <c r="R21" s="79">
        <f>'Claims per Disp or Visits'!P22</f>
        <v>0.35896060403937308</v>
      </c>
      <c r="S21" s="86">
        <f>'Claims per Disp or Visits'!Q22</f>
        <v>0.33986981474658357</v>
      </c>
      <c r="T21" s="5"/>
    </row>
    <row r="22" spans="2:21" x14ac:dyDescent="0.2">
      <c r="B22" s="98" t="str">
        <f>'Claims per Disp or Visits'!B23</f>
        <v>Army</v>
      </c>
      <c r="C22" s="79">
        <f>'Claims per Disp or Visits'!C23</f>
        <v>3.1769520446589851E-2</v>
      </c>
      <c r="D22" s="79">
        <f>'Claims per Disp or Visits'!D23</f>
        <v>2.8597411140994136E-2</v>
      </c>
      <c r="E22" s="79">
        <f>'Claims per Disp or Visits'!E23</f>
        <v>2.9949788528449695E-2</v>
      </c>
      <c r="F22" s="79">
        <f>'Claims per Disp or Visits'!F23</f>
        <v>2.5971104589932618E-2</v>
      </c>
      <c r="G22" s="79">
        <f>'Claims per Disp or Visits'!G23</f>
        <v>2.8133291256121649E-2</v>
      </c>
      <c r="H22" s="86">
        <f>'Claims per Disp or Visits'!H23</f>
        <v>2.3853886818615132E-2</v>
      </c>
      <c r="I22" s="5"/>
      <c r="J22" s="5"/>
      <c r="L22" s="13"/>
      <c r="M22" s="98" t="str">
        <f>'Claims per Disp or Visits'!K23</f>
        <v>Army</v>
      </c>
      <c r="N22" s="79">
        <f>'Claims per Disp or Visits'!L23</f>
        <v>0.15559263058323786</v>
      </c>
      <c r="O22" s="79">
        <f>'Claims per Disp or Visits'!M23</f>
        <v>0.10887879177109507</v>
      </c>
      <c r="P22" s="79">
        <f>'Claims per Disp or Visits'!N23</f>
        <v>0.14965676109848258</v>
      </c>
      <c r="Q22" s="79">
        <f>'Claims per Disp or Visits'!O23</f>
        <v>0.13449573437293399</v>
      </c>
      <c r="R22" s="79">
        <f>'Claims per Disp or Visits'!P23</f>
        <v>0.13621263710721063</v>
      </c>
      <c r="S22" s="86">
        <f>'Claims per Disp or Visits'!Q23</f>
        <v>0.11912465302479815</v>
      </c>
      <c r="T22" s="5"/>
    </row>
    <row r="23" spans="2:21" x14ac:dyDescent="0.2">
      <c r="B23" s="96" t="s">
        <v>3</v>
      </c>
      <c r="C23" s="79">
        <f>'Claims per Disp or Visits'!C24</f>
        <v>1.6378766607662413E-2</v>
      </c>
      <c r="D23" s="79">
        <f>'Claims per Disp or Visits'!D24</f>
        <v>1.612166696448071E-2</v>
      </c>
      <c r="E23" s="79">
        <f>'Claims per Disp or Visits'!E24</f>
        <v>1.5320362636243251E-2</v>
      </c>
      <c r="F23" s="79">
        <f>'Claims per Disp or Visits'!F24</f>
        <v>1.5381801926281139E-2</v>
      </c>
      <c r="G23" s="79">
        <f>'Claims per Disp or Visits'!G24</f>
        <v>1.4500892516897651E-2</v>
      </c>
      <c r="H23" s="86">
        <f>'Claims per Disp or Visits'!H24</f>
        <v>1.8068876208975761E-2</v>
      </c>
      <c r="I23" s="5"/>
      <c r="J23" s="5"/>
      <c r="L23" s="13"/>
      <c r="M23" s="96" t="s">
        <v>3</v>
      </c>
      <c r="N23" s="79">
        <f>'Claims per Disp or Visits'!L24</f>
        <v>0.10787690256638151</v>
      </c>
      <c r="O23" s="79">
        <f>'Claims per Disp or Visits'!M24</f>
        <v>0.11578018533015236</v>
      </c>
      <c r="P23" s="79">
        <f>'Claims per Disp or Visits'!N24</f>
        <v>0.13860325690967834</v>
      </c>
      <c r="Q23" s="79">
        <f>'Claims per Disp or Visits'!O24</f>
        <v>0.11461234504906014</v>
      </c>
      <c r="R23" s="79">
        <f>'Claims per Disp or Visits'!P24</f>
        <v>0.10085363072953393</v>
      </c>
      <c r="S23" s="86">
        <f>'Claims per Disp or Visits'!Q24</f>
        <v>0.10982791208462826</v>
      </c>
      <c r="T23" s="5"/>
    </row>
    <row r="24" spans="2:21" x14ac:dyDescent="0.2">
      <c r="B24" s="98" t="str">
        <f>'Claims per Disp or Visits'!B25</f>
        <v>NCR MD</v>
      </c>
      <c r="C24" s="79">
        <f>'Claims per Disp or Visits'!C25</f>
        <v>3.7219101123595506E-2</v>
      </c>
      <c r="D24" s="79">
        <f>'Claims per Disp or Visits'!D25</f>
        <v>3.9187227866473148E-2</v>
      </c>
      <c r="E24" s="79">
        <f>'Claims per Disp or Visits'!E25</f>
        <v>3.9060115959719255E-2</v>
      </c>
      <c r="F24" s="79">
        <f>'Claims per Disp or Visits'!F25</f>
        <v>4.7008268767497884E-2</v>
      </c>
      <c r="G24" s="79">
        <f>'Claims per Disp or Visits'!G25</f>
        <v>2.8830262594111526E-2</v>
      </c>
      <c r="H24" s="86">
        <f>'Claims per Disp or Visits'!H25</f>
        <v>4.7096774193548387E-2</v>
      </c>
      <c r="I24" s="5"/>
      <c r="J24" s="5"/>
      <c r="L24" s="13"/>
      <c r="M24" s="98" t="str">
        <f>'Claims per Disp or Visits'!K25</f>
        <v>NCR MD</v>
      </c>
      <c r="N24" s="79">
        <f>'Claims per Disp or Visits'!L25</f>
        <v>0.14075459575726115</v>
      </c>
      <c r="O24" s="79">
        <f>'Claims per Disp or Visits'!M25</f>
        <v>0.11617934362301427</v>
      </c>
      <c r="P24" s="79">
        <f>'Claims per Disp or Visits'!N25</f>
        <v>0.20728886971283431</v>
      </c>
      <c r="Q24" s="79">
        <f>'Claims per Disp or Visits'!O25</f>
        <v>0.18840877934285535</v>
      </c>
      <c r="R24" s="79">
        <f>'Claims per Disp or Visits'!P25</f>
        <v>0.22584001233045622</v>
      </c>
      <c r="S24" s="86">
        <f>'Claims per Disp or Visits'!Q25</f>
        <v>0.14078314388506896</v>
      </c>
      <c r="T24" s="5"/>
    </row>
    <row r="25" spans="2:21" ht="13.5" thickBot="1" x14ac:dyDescent="0.25">
      <c r="B25" s="75" t="s">
        <v>5</v>
      </c>
      <c r="C25" s="77">
        <f>'Claims per Disp or Visits'!C26</f>
        <v>3.07550615980835E-2</v>
      </c>
      <c r="D25" s="77">
        <f>'Claims per Disp or Visits'!D26</f>
        <v>2.9371305912052365E-2</v>
      </c>
      <c r="E25" s="77">
        <f>'Claims per Disp or Visits'!E26</f>
        <v>2.836266414697261E-2</v>
      </c>
      <c r="F25" s="77">
        <f>'Claims per Disp or Visits'!F26</f>
        <v>2.7696769772593267E-2</v>
      </c>
      <c r="G25" s="77">
        <f>'Claims per Disp or Visits'!G26</f>
        <v>2.6199338180722422E-2</v>
      </c>
      <c r="H25" s="94">
        <f>'Claims per Disp or Visits'!H26</f>
        <v>2.7160599709472173E-2</v>
      </c>
      <c r="I25" s="10"/>
      <c r="J25" s="10"/>
      <c r="L25" s="13"/>
      <c r="M25" s="75" t="s">
        <v>5</v>
      </c>
      <c r="N25" s="77">
        <f>'Claims per Disp or Visits'!L26</f>
        <v>0.20476683344638583</v>
      </c>
      <c r="O25" s="77">
        <f>'Claims per Disp or Visits'!M26</f>
        <v>0.16927345801375296</v>
      </c>
      <c r="P25" s="77">
        <f>'Claims per Disp or Visits'!N26</f>
        <v>0.21143072883381772</v>
      </c>
      <c r="Q25" s="77">
        <f>'Claims per Disp or Visits'!O26</f>
        <v>0.18911576250703274</v>
      </c>
      <c r="R25" s="77">
        <f>'Claims per Disp or Visits'!P26</f>
        <v>0.18675911337177514</v>
      </c>
      <c r="S25" s="94">
        <f>'Claims per Disp or Visits'!Q26</f>
        <v>0.1688060804789358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30"/>
  <sheetViews>
    <sheetView zoomScaleNormal="100" workbookViewId="0">
      <selection activeCell="C15" sqref="C15"/>
    </sheetView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C4" t="s">
        <v>132</v>
      </c>
    </row>
    <row r="5" spans="1:12" x14ac:dyDescent="0.2">
      <c r="B5" s="16" t="s">
        <v>4</v>
      </c>
      <c r="C5" s="115" t="s">
        <v>403</v>
      </c>
      <c r="D5" s="115" t="s">
        <v>407</v>
      </c>
      <c r="E5" s="72" t="s">
        <v>429</v>
      </c>
      <c r="F5" s="115" t="s">
        <v>435</v>
      </c>
      <c r="G5" s="115" t="s">
        <v>437</v>
      </c>
      <c r="H5" s="115" t="s">
        <v>458</v>
      </c>
      <c r="K5" s="8"/>
    </row>
    <row r="6" spans="1:12" x14ac:dyDescent="0.2">
      <c r="B6" s="98" t="s">
        <v>1</v>
      </c>
      <c r="C6" s="72">
        <f>Details!C5</f>
        <v>10039664.449999999</v>
      </c>
      <c r="D6" s="72">
        <f>Details!D5</f>
        <v>10123828.82</v>
      </c>
      <c r="E6" s="72">
        <f>Details!E5</f>
        <v>7878642</v>
      </c>
      <c r="F6" s="72">
        <f>Details!F5</f>
        <v>5353112.2699999996</v>
      </c>
      <c r="G6" s="72">
        <f>Details!G5</f>
        <v>4479336.26</v>
      </c>
      <c r="H6" s="72">
        <f>Details!H5</f>
        <v>4004828.18</v>
      </c>
      <c r="K6" s="13"/>
      <c r="L6" s="7"/>
    </row>
    <row r="7" spans="1:12" x14ac:dyDescent="0.2">
      <c r="B7" s="98" t="s">
        <v>2</v>
      </c>
      <c r="C7" s="72">
        <f>Details!C6</f>
        <v>28740727.09</v>
      </c>
      <c r="D7" s="72">
        <f>Details!D6</f>
        <v>26300014.93</v>
      </c>
      <c r="E7" s="72">
        <f>Details!E6</f>
        <v>22459465.16</v>
      </c>
      <c r="F7" s="72">
        <f>Details!F6</f>
        <v>22711774.100000001</v>
      </c>
      <c r="G7" s="72">
        <f>Details!G6</f>
        <v>20970998.309999999</v>
      </c>
      <c r="H7" s="72">
        <f>Details!H6</f>
        <v>16816419.309999999</v>
      </c>
      <c r="I7" s="4"/>
      <c r="K7" s="13"/>
      <c r="L7" s="7"/>
    </row>
    <row r="8" spans="1:12" x14ac:dyDescent="0.2">
      <c r="B8" s="96" t="s">
        <v>3</v>
      </c>
      <c r="C8" s="72">
        <f>Details!C7</f>
        <v>5154566.32</v>
      </c>
      <c r="D8" s="72">
        <f>Details!D7</f>
        <v>4608444.5199999996</v>
      </c>
      <c r="E8" s="72">
        <f>Details!E7</f>
        <v>4734502.96</v>
      </c>
      <c r="F8" s="72">
        <f>Details!F7</f>
        <v>4481079.18</v>
      </c>
      <c r="G8" s="72">
        <f>Details!G7</f>
        <v>4405001.91</v>
      </c>
      <c r="H8" s="72">
        <f>Details!H7</f>
        <v>3763470.09</v>
      </c>
      <c r="K8" s="13"/>
      <c r="L8" s="7"/>
    </row>
    <row r="9" spans="1:12" x14ac:dyDescent="0.2">
      <c r="B9" s="98" t="s">
        <v>449</v>
      </c>
      <c r="C9" s="72">
        <f>Details!C8</f>
        <v>2667507.9700000002</v>
      </c>
      <c r="D9" s="72">
        <f>Details!D8</f>
        <v>4542771.8</v>
      </c>
      <c r="E9" s="72">
        <f>Details!E8</f>
        <v>2857159.27</v>
      </c>
      <c r="F9" s="72">
        <f>Details!F8</f>
        <v>4839519.3499999996</v>
      </c>
      <c r="G9" s="72">
        <f>Details!G8</f>
        <v>6213890.21</v>
      </c>
      <c r="H9" s="72">
        <f>Details!H8</f>
        <v>8992597.8100000005</v>
      </c>
      <c r="K9" s="13"/>
      <c r="L9" s="7"/>
    </row>
    <row r="10" spans="1:12" ht="13.5" thickBot="1" x14ac:dyDescent="0.25">
      <c r="B10" s="75" t="s">
        <v>5</v>
      </c>
      <c r="C10" s="92">
        <f t="shared" ref="C10:H10" si="0">SUM(C6:C9)</f>
        <v>46602465.829999998</v>
      </c>
      <c r="D10" s="92">
        <f t="shared" si="0"/>
        <v>45575060.069999993</v>
      </c>
      <c r="E10" s="92">
        <f t="shared" si="0"/>
        <v>37929769.390000001</v>
      </c>
      <c r="F10" s="92">
        <f t="shared" si="0"/>
        <v>37385484.899999999</v>
      </c>
      <c r="G10" s="92">
        <f t="shared" si="0"/>
        <v>36069226.689999998</v>
      </c>
      <c r="H10" s="89">
        <f t="shared" si="0"/>
        <v>33577315.390000001</v>
      </c>
      <c r="L10" s="7"/>
    </row>
    <row r="13" spans="1:12" ht="13.5" thickBot="1" x14ac:dyDescent="0.25">
      <c r="C13" t="s">
        <v>365</v>
      </c>
    </row>
    <row r="14" spans="1:12" x14ac:dyDescent="0.2">
      <c r="B14" s="16" t="s">
        <v>4</v>
      </c>
      <c r="C14" s="115" t="s">
        <v>403</v>
      </c>
      <c r="D14" s="115" t="s">
        <v>407</v>
      </c>
      <c r="E14" s="72" t="s">
        <v>429</v>
      </c>
      <c r="F14" s="115" t="s">
        <v>435</v>
      </c>
      <c r="G14" s="115" t="s">
        <v>437</v>
      </c>
      <c r="H14" s="115" t="s">
        <v>458</v>
      </c>
    </row>
    <row r="15" spans="1:12" x14ac:dyDescent="0.2">
      <c r="B15" s="98" t="s">
        <v>1</v>
      </c>
      <c r="C15" s="139">
        <f>Details!C14</f>
        <v>92592868.430000007</v>
      </c>
      <c r="D15" s="139">
        <f>Details!D14</f>
        <v>79655325.379999995</v>
      </c>
      <c r="E15" s="139">
        <f>Details!E14</f>
        <v>70875923.219999999</v>
      </c>
      <c r="F15" s="139">
        <f>Details!F14</f>
        <v>58514319.789999999</v>
      </c>
      <c r="G15" s="139">
        <f>Details!G14</f>
        <v>51281938.759999998</v>
      </c>
      <c r="H15" s="139">
        <f>Details!H14</f>
        <v>44422491.159999996</v>
      </c>
      <c r="K15" s="13"/>
      <c r="L15" s="4"/>
    </row>
    <row r="16" spans="1:12" x14ac:dyDescent="0.2">
      <c r="B16" s="98" t="s">
        <v>2</v>
      </c>
      <c r="C16" s="139">
        <f>Details!C15</f>
        <v>60549005.75</v>
      </c>
      <c r="D16" s="139">
        <f>Details!D15</f>
        <v>57987727.060000002</v>
      </c>
      <c r="E16" s="139">
        <f>Details!E15</f>
        <v>51468027.450000003</v>
      </c>
      <c r="F16" s="139">
        <f>Details!F15</f>
        <v>42230901.969999999</v>
      </c>
      <c r="G16" s="139">
        <f>Details!G15</f>
        <v>39168625.600000001</v>
      </c>
      <c r="H16" s="139">
        <f>Details!H15</f>
        <v>32466917.629999999</v>
      </c>
      <c r="K16" s="13"/>
      <c r="L16" s="4"/>
    </row>
    <row r="17" spans="1:11" x14ac:dyDescent="0.2">
      <c r="B17" s="96" t="s">
        <v>3</v>
      </c>
      <c r="C17" s="139">
        <f>Details!C16</f>
        <v>30693697.600000001</v>
      </c>
      <c r="D17" s="139">
        <f>Details!D16</f>
        <v>27703607.440000001</v>
      </c>
      <c r="E17" s="139">
        <f>Details!E16</f>
        <v>21238931.629999999</v>
      </c>
      <c r="F17" s="139">
        <f>Details!F16</f>
        <v>17971641.219999999</v>
      </c>
      <c r="G17" s="139">
        <f>Details!G16</f>
        <v>15957674.01</v>
      </c>
      <c r="H17" s="139">
        <f>Details!H16</f>
        <v>13989152.67</v>
      </c>
      <c r="K17" s="13"/>
    </row>
    <row r="18" spans="1:11" x14ac:dyDescent="0.2">
      <c r="B18" s="98" t="s">
        <v>449</v>
      </c>
      <c r="C18" s="139">
        <f>Details!C17</f>
        <v>10327189.91</v>
      </c>
      <c r="D18" s="139">
        <f>Details!D17</f>
        <v>9161867.2799999993</v>
      </c>
      <c r="E18" s="139">
        <f>Details!E17</f>
        <v>9036245.6500000004</v>
      </c>
      <c r="F18" s="139">
        <f>Details!F17</f>
        <v>12012003.939999999</v>
      </c>
      <c r="G18" s="139">
        <f>Details!G17</f>
        <v>11999809.32</v>
      </c>
      <c r="H18" s="139">
        <f>Details!H17</f>
        <v>10824349.460000001</v>
      </c>
      <c r="K18" s="13"/>
    </row>
    <row r="19" spans="1:11" ht="13.5" thickBot="1" x14ac:dyDescent="0.25">
      <c r="B19" s="75" t="s">
        <v>5</v>
      </c>
      <c r="C19" s="92">
        <f t="shared" ref="C19:H19" si="1">SUM(C15:C18)</f>
        <v>194162761.69</v>
      </c>
      <c r="D19" s="92">
        <f t="shared" si="1"/>
        <v>174508527.16</v>
      </c>
      <c r="E19" s="92">
        <f t="shared" si="1"/>
        <v>152619127.95000002</v>
      </c>
      <c r="F19" s="92">
        <f t="shared" si="1"/>
        <v>130728866.91999999</v>
      </c>
      <c r="G19" s="92">
        <f t="shared" si="1"/>
        <v>118408047.69</v>
      </c>
      <c r="H19" s="89">
        <f t="shared" si="1"/>
        <v>101702910.91999999</v>
      </c>
    </row>
    <row r="21" spans="1:11" x14ac:dyDescent="0.2">
      <c r="A21" t="s">
        <v>338</v>
      </c>
    </row>
    <row r="22" spans="1:11" x14ac:dyDescent="0.2">
      <c r="A22" s="3" t="s">
        <v>460</v>
      </c>
      <c r="B22" s="3"/>
      <c r="C22" s="3"/>
      <c r="D22" s="3"/>
      <c r="H22" s="3" t="str">
        <f>IF(H6-G6&gt;0,"yes","no")</f>
        <v>no</v>
      </c>
      <c r="J22" s="25"/>
    </row>
    <row r="23" spans="1:11" x14ac:dyDescent="0.2">
      <c r="A23" s="3" t="s">
        <v>461</v>
      </c>
      <c r="B23" s="3"/>
      <c r="C23" s="3"/>
      <c r="D23" s="3"/>
      <c r="H23" s="3" t="str">
        <f>IF(H7-G7&gt;0,"yes","no")</f>
        <v>no</v>
      </c>
      <c r="J23" s="25"/>
    </row>
    <row r="24" spans="1:11" x14ac:dyDescent="0.2">
      <c r="A24" s="3" t="s">
        <v>462</v>
      </c>
      <c r="B24" s="3"/>
      <c r="C24" s="3"/>
      <c r="D24" s="3"/>
      <c r="H24" s="3" t="str">
        <f>IF(H9-G9&gt;0,"yes","no")</f>
        <v>yes</v>
      </c>
      <c r="J24" s="25"/>
    </row>
    <row r="25" spans="1:11" x14ac:dyDescent="0.2">
      <c r="A25" s="67" t="s">
        <v>468</v>
      </c>
      <c r="H25" s="3" t="str">
        <f>IF(H8-G8&gt;0,"yes","no")</f>
        <v>no</v>
      </c>
    </row>
    <row r="26" spans="1:11" x14ac:dyDescent="0.2">
      <c r="A26" s="6" t="s">
        <v>444</v>
      </c>
    </row>
    <row r="27" spans="1:11" x14ac:dyDescent="0.2">
      <c r="A27" s="3" t="s">
        <v>464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465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466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469</v>
      </c>
      <c r="B30" s="3"/>
      <c r="C30" s="3"/>
      <c r="D30" s="3"/>
      <c r="H30" s="3" t="str">
        <f>IF(H17-G17&gt;0,"yes","no")</f>
        <v>no</v>
      </c>
    </row>
  </sheetData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  <vt:lpstr>Sheet1</vt:lpstr>
    </vt:vector>
  </TitlesOfParts>
  <Company>Altarum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Shu-Rong Yin</cp:lastModifiedBy>
  <cp:lastPrinted>2009-02-03T18:41:36Z</cp:lastPrinted>
  <dcterms:created xsi:type="dcterms:W3CDTF">2004-12-20T15:56:07Z</dcterms:created>
  <dcterms:modified xsi:type="dcterms:W3CDTF">2014-11-03T16:10:07Z</dcterms:modified>
</cp:coreProperties>
</file>